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autoCompressPictures="0"/>
  <mc:AlternateContent xmlns:mc="http://schemas.openxmlformats.org/markup-compatibility/2006">
    <mc:Choice Requires="x15">
      <x15ac:absPath xmlns:x15ac="http://schemas.microsoft.com/office/spreadsheetml/2010/11/ac" url="https://inholland-my.sharepoint.com/personal/alistair_vardy_inholland_nl/Documents/Documents/CoE Preventie/Stimuleringsronde/Ronde 8/"/>
    </mc:Choice>
  </mc:AlternateContent>
  <xr:revisionPtr revIDLastSave="914" documentId="8_{46762095-C80A-47F7-80CD-B0841C227753}" xr6:coauthVersionLast="47" xr6:coauthVersionMax="47" xr10:uidLastSave="{768F73BF-C23C-48E9-A5D8-5D47B65B6AF3}"/>
  <bookViews>
    <workbookView xWindow="-28920" yWindow="-570" windowWidth="29040" windowHeight="15720" activeTab="1" xr2:uid="{00000000-000D-0000-FFFF-FFFF00000000}"/>
  </bookViews>
  <sheets>
    <sheet name="Begroting - Overzicht" sheetId="1" r:id="rId1"/>
    <sheet name="Personeel en Materiaal Inhollan" sheetId="2" r:id="rId2"/>
    <sheet name="Personeel en Materiaal Partners" sheetId="3" r:id="rId3"/>
  </sheets>
  <definedNames>
    <definedName name="_xlnm._FilterDatabase" localSheetId="2" hidden="1">'Personeel en Materiaal Partners'!$B$5:$F$15</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2" l="1"/>
  <c r="E25" i="2"/>
  <c r="E26" i="2"/>
  <c r="E27" i="2"/>
  <c r="H24" i="2"/>
  <c r="H25" i="2"/>
  <c r="H26" i="2"/>
  <c r="E7" i="3"/>
  <c r="H7" i="3" s="1"/>
  <c r="E8" i="3"/>
  <c r="H8" i="3" s="1"/>
  <c r="E9" i="3"/>
  <c r="E10" i="3"/>
  <c r="H10" i="3" s="1"/>
  <c r="E11" i="3"/>
  <c r="E12" i="3"/>
  <c r="E13" i="3"/>
  <c r="E14" i="3"/>
  <c r="H14" i="3" s="1"/>
  <c r="E15" i="3"/>
  <c r="H15" i="3" s="1"/>
  <c r="E6" i="3"/>
  <c r="H6" i="3" s="1"/>
  <c r="E9" i="2"/>
  <c r="H9" i="2" s="1"/>
  <c r="C16" i="3"/>
  <c r="H13" i="3"/>
  <c r="H12" i="3"/>
  <c r="H11" i="3"/>
  <c r="H9" i="3"/>
  <c r="C16" i="2"/>
  <c r="E15" i="2"/>
  <c r="H15" i="2" s="1"/>
  <c r="E14" i="2"/>
  <c r="H14" i="2" s="1"/>
  <c r="E13" i="2"/>
  <c r="H13" i="2" s="1"/>
  <c r="H27" i="2"/>
  <c r="E12" i="2"/>
  <c r="H12" i="2" s="1"/>
  <c r="E11" i="2"/>
  <c r="H11" i="2" s="1"/>
  <c r="E10" i="2"/>
  <c r="H10" i="2" s="1"/>
  <c r="E23" i="2"/>
  <c r="E8" i="2"/>
  <c r="H8" i="2" s="1"/>
  <c r="E22" i="2"/>
  <c r="H22" i="2" s="1"/>
  <c r="E7" i="2"/>
  <c r="H7" i="2" s="1"/>
  <c r="E21" i="2"/>
  <c r="H21" i="2" s="1"/>
  <c r="E6" i="2"/>
  <c r="E27" i="3"/>
  <c r="H27" i="3" s="1"/>
  <c r="E26" i="3"/>
  <c r="H26" i="3" s="1"/>
  <c r="E25" i="3"/>
  <c r="H25" i="3" s="1"/>
  <c r="E24" i="3"/>
  <c r="H24" i="3" s="1"/>
  <c r="E23" i="3"/>
  <c r="H23" i="3" s="1"/>
  <c r="E22" i="3"/>
  <c r="H22" i="3" s="1"/>
  <c r="E21" i="3"/>
  <c r="H21" i="3" s="1"/>
  <c r="E28" i="2" l="1"/>
  <c r="E9" i="1" s="1"/>
  <c r="F16" i="3"/>
  <c r="H23" i="2"/>
  <c r="F28" i="2" s="1"/>
  <c r="F28" i="3"/>
  <c r="E16" i="3"/>
  <c r="E6" i="1" s="1"/>
  <c r="E16" i="2"/>
  <c r="E5" i="1" s="1"/>
  <c r="H6" i="2"/>
  <c r="E28" i="3"/>
  <c r="E14" i="1" l="1"/>
  <c r="H16" i="2"/>
  <c r="F16" i="2"/>
  <c r="E13" i="1" s="1"/>
  <c r="E7" i="1"/>
  <c r="E10" i="1"/>
  <c r="E11" i="1" s="1"/>
  <c r="E15" i="1" l="1"/>
  <c r="E17" i="1" s="1"/>
</calcChain>
</file>

<file path=xl/sharedStrings.xml><?xml version="1.0" encoding="utf-8"?>
<sst xmlns="http://schemas.openxmlformats.org/spreadsheetml/2006/main" count="54" uniqueCount="32">
  <si>
    <t xml:space="preserve"> </t>
  </si>
  <si>
    <t>STIMULERINGSRONDE #8</t>
  </si>
  <si>
    <t>LOONKOSTEN</t>
  </si>
  <si>
    <t>OVERIG/MATERIAAL</t>
  </si>
  <si>
    <t>COFINANCIERING</t>
  </si>
  <si>
    <t>SUBSIDIE</t>
  </si>
  <si>
    <t>INHOLLAND</t>
  </si>
  <si>
    <t>PARTNERS</t>
  </si>
  <si>
    <t>TOTAAL LOONKOSTEN</t>
  </si>
  <si>
    <t>TOTAAL OVERIG</t>
  </si>
  <si>
    <t>TOTAAL COFINANCIERING</t>
  </si>
  <si>
    <t>TARIEVEN 2025</t>
  </si>
  <si>
    <t>SCHAAL</t>
  </si>
  <si>
    <t>TARIEF</t>
  </si>
  <si>
    <t>INHOLLAND - PERSONEEL</t>
  </si>
  <si>
    <t>UREN</t>
  </si>
  <si>
    <t>TOTAAL</t>
  </si>
  <si>
    <t>AANTAL</t>
  </si>
  <si>
    <t>PRIJS</t>
  </si>
  <si>
    <t>INHOLLAND - OVERIG</t>
  </si>
  <si>
    <t>TOTAAL INC BTW</t>
  </si>
  <si>
    <t>Garmin Horloges</t>
  </si>
  <si>
    <t>Onderzoeker 1</t>
  </si>
  <si>
    <t>Onderzoeker 2</t>
  </si>
  <si>
    <t>Lector 1</t>
  </si>
  <si>
    <t>Kosten scanner</t>
  </si>
  <si>
    <t>Consumables</t>
  </si>
  <si>
    <t>Lector 2</t>
  </si>
  <si>
    <t>&lt;Naam van het project&gt;</t>
  </si>
  <si>
    <t>PARTNERS - PERSONEEL</t>
  </si>
  <si>
    <t>PARTNERS - OVERIG</t>
  </si>
  <si>
    <t>UURTARIEF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</si>
</sst>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2" formatCode="_ &quot;€&quot;\ * #,##0_ ;_ &quot;€&quot;\ * \-#,##0_ ;_ &quot;€&quot;\ * &quot;-&quot;_ ;_ @_ "/>
    <numFmt numFmtId="44" formatCode="_ &quot;€&quot;\ * #,##0.00_ ;_ &quot;€&quot;\ * \-#,##0.00_ ;_ &quot;€&quot;\ * &quot;-&quot;??_ ;_ @_ "/>
    <numFmt numFmtId="164" formatCode="_(* #,##0_);_(* \(#,##0\);_(* &quot;-&quot;_);_(@_)"/>
    <numFmt numFmtId="165" formatCode="_(* #,##0.00_);_(* \(#,##0.00\);_(* &quot;-&quot;??_);_(@_)"/>
    <numFmt numFmtId="166" formatCode="&quot;£&quot;#,##0;\-&quot;£&quot;#,##0"/>
    <numFmt numFmtId="167" formatCode="_-&quot;£&quot;* #,##0_-;\-&quot;£&quot;* #,##0_-;_-&quot;£&quot;* &quot;-&quot;_-;_-@_-"/>
    <numFmt numFmtId="168" formatCode="_ [$€-413]\ * #,##0.00_ ;_ [$€-413]\ * \-#,##0.00_ ;_ [$€-413]\ * &quot;-&quot;??_ ;_ @_ "/>
    <numFmt numFmtId="169" formatCode="_ [$€-413]\ * #,##0_ ;_ [$€-413]\ * \-#,##0_ ;_ [$€-413]\ * &quot;-&quot;??_ ;_ @_ "/>
    <numFmt numFmtId="170" formatCode=";;;"/>
    <numFmt numFmtId="171" formatCode="_ [$€-813]\ * #,##0.00_ ;_ [$€-813]\ * \-#,##0.00_ ;_ [$€-813]\ * &quot;-&quot;??_ ;_ @_ "/>
  </numFmts>
  <fonts count="31" x14ac:knownFonts="1">
    <font>
      <sz val="10"/>
      <color theme="1"/>
      <name val="Segoe UI"/>
      <family val="2"/>
      <scheme val="minor"/>
    </font>
    <font>
      <sz val="11"/>
      <color theme="1"/>
      <name val="Segoe UI"/>
      <family val="2"/>
      <scheme val="minor"/>
    </font>
    <font>
      <sz val="8"/>
      <color theme="1"/>
      <name val="Arial"/>
      <family val="2"/>
    </font>
    <font>
      <sz val="10"/>
      <color theme="1"/>
      <name val="Segoe UI"/>
      <family val="2"/>
      <scheme val="minor"/>
    </font>
    <font>
      <sz val="18"/>
      <color theme="3"/>
      <name val="Segoe UI Semibold"/>
      <family val="2"/>
      <scheme val="major"/>
    </font>
    <font>
      <b/>
      <sz val="15"/>
      <color theme="3"/>
      <name val="Segoe UI"/>
      <family val="2"/>
      <scheme val="minor"/>
    </font>
    <font>
      <b/>
      <sz val="13"/>
      <color theme="3"/>
      <name val="Segoe UI"/>
      <family val="2"/>
      <scheme val="minor"/>
    </font>
    <font>
      <b/>
      <sz val="11"/>
      <color theme="3"/>
      <name val="Segoe UI"/>
      <family val="2"/>
      <scheme val="minor"/>
    </font>
    <font>
      <sz val="11"/>
      <color rgb="FF006100"/>
      <name val="Segoe UI"/>
      <family val="2"/>
      <scheme val="minor"/>
    </font>
    <font>
      <sz val="11"/>
      <color rgb="FF9C0006"/>
      <name val="Segoe UI"/>
      <family val="2"/>
      <scheme val="minor"/>
    </font>
    <font>
      <sz val="11"/>
      <color rgb="FF9C5700"/>
      <name val="Segoe UI"/>
      <family val="2"/>
      <scheme val="minor"/>
    </font>
    <font>
      <sz val="11"/>
      <color rgb="FF3F3F76"/>
      <name val="Segoe UI"/>
      <family val="2"/>
      <scheme val="minor"/>
    </font>
    <font>
      <b/>
      <sz val="11"/>
      <color rgb="FF3F3F3F"/>
      <name val="Segoe UI"/>
      <family val="2"/>
      <scheme val="minor"/>
    </font>
    <font>
      <b/>
      <sz val="11"/>
      <color rgb="FFFA7D00"/>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b/>
      <sz val="11"/>
      <color theme="1"/>
      <name val="Segoe UI"/>
      <family val="2"/>
      <scheme val="minor"/>
    </font>
    <font>
      <sz val="11"/>
      <color theme="0"/>
      <name val="Segoe UI"/>
      <family val="2"/>
      <scheme val="minor"/>
    </font>
    <font>
      <sz val="10"/>
      <color indexed="63"/>
      <name val="Segoe UI"/>
      <family val="2"/>
      <scheme val="minor"/>
    </font>
    <font>
      <b/>
      <sz val="12"/>
      <color indexed="63"/>
      <name val="Segoe UI"/>
      <family val="2"/>
      <scheme val="minor"/>
    </font>
    <font>
      <sz val="12"/>
      <color theme="1"/>
      <name val="Segoe UI"/>
      <family val="2"/>
      <scheme val="minor"/>
    </font>
    <font>
      <sz val="12"/>
      <color indexed="63"/>
      <name val="Segoe UI"/>
      <family val="2"/>
      <scheme val="minor"/>
    </font>
    <font>
      <b/>
      <sz val="12"/>
      <color theme="0"/>
      <name val="Segoe UI"/>
      <family val="2"/>
      <scheme val="minor"/>
    </font>
    <font>
      <sz val="12"/>
      <name val="Segoe UI"/>
      <family val="2"/>
      <scheme val="minor"/>
    </font>
    <font>
      <b/>
      <sz val="12"/>
      <name val="Segoe UI"/>
      <family val="2"/>
      <scheme val="minor"/>
    </font>
    <font>
      <sz val="12"/>
      <color theme="0"/>
      <name val="Segoe UI Semibold"/>
      <family val="2"/>
      <scheme val="major"/>
    </font>
    <font>
      <sz val="12"/>
      <color theme="3"/>
      <name val="Segoe UI Semibold"/>
      <family val="2"/>
      <scheme val="major"/>
    </font>
    <font>
      <i/>
      <sz val="28"/>
      <color theme="0"/>
      <name val="Segoe UI Semibold"/>
      <family val="2"/>
      <scheme val="major"/>
    </font>
    <font>
      <sz val="8"/>
      <name val="Segoe UI"/>
      <family val="2"/>
      <scheme val="minor"/>
    </font>
  </fonts>
  <fills count="47">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9" tint="9.9978637043366805E-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3" tint="-0.249977111117893"/>
        <bgColor indexed="64"/>
      </patternFill>
    </fill>
    <fill>
      <patternFill patternType="solid">
        <fgColor theme="2" tint="-0.89999084444715716"/>
        <bgColor indexed="64"/>
      </patternFill>
    </fill>
    <fill>
      <patternFill patternType="solid">
        <fgColor theme="4" tint="0.59996337778862885"/>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s>
  <cellStyleXfs count="47">
    <xf numFmtId="0" fontId="0" fillId="0" borderId="0"/>
    <xf numFmtId="166" fontId="3" fillId="0" borderId="0" applyFont="0" applyFill="0" applyBorder="0" applyProtection="0">
      <alignment horizontal="left" vertical="center" indent="1"/>
    </xf>
    <xf numFmtId="165"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4" applyNumberFormat="0" applyAlignment="0" applyProtection="0"/>
    <xf numFmtId="0" fontId="12" fillId="8" borderId="5" applyNumberFormat="0" applyAlignment="0" applyProtection="0"/>
    <xf numFmtId="0" fontId="13" fillId="8" borderId="4" applyNumberFormat="0" applyAlignment="0" applyProtection="0"/>
    <xf numFmtId="0" fontId="14" fillId="0" borderId="6" applyNumberFormat="0" applyFill="0" applyAlignment="0" applyProtection="0"/>
    <xf numFmtId="0" fontId="15" fillId="9" borderId="7" applyNumberFormat="0" applyAlignment="0" applyProtection="0"/>
    <xf numFmtId="0" fontId="16" fillId="0" borderId="0" applyNumberFormat="0" applyFill="0" applyBorder="0" applyAlignment="0" applyProtection="0"/>
    <xf numFmtId="0" fontId="3" fillId="10"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82">
    <xf numFmtId="0" fontId="0" fillId="0" borderId="0" xfId="0"/>
    <xf numFmtId="0" fontId="0" fillId="35" borderId="0" xfId="0" applyFill="1"/>
    <xf numFmtId="0" fontId="20" fillId="35" borderId="0" xfId="0" applyFont="1" applyFill="1" applyAlignment="1">
      <alignment horizontal="left"/>
    </xf>
    <xf numFmtId="0" fontId="20" fillId="35" borderId="0" xfId="0" applyFont="1" applyFill="1" applyAlignment="1">
      <alignment horizontal="left" vertical="center"/>
    </xf>
    <xf numFmtId="0" fontId="20" fillId="35" borderId="0" xfId="0" applyFont="1" applyFill="1" applyAlignment="1">
      <alignment horizontal="center" vertical="center" wrapText="1"/>
    </xf>
    <xf numFmtId="0" fontId="21" fillId="35" borderId="0" xfId="0" applyFont="1" applyFill="1" applyAlignment="1">
      <alignment horizontal="left" vertical="center" wrapText="1" indent="1"/>
    </xf>
    <xf numFmtId="0" fontId="22" fillId="35" borderId="0" xfId="0" applyFont="1" applyFill="1"/>
    <xf numFmtId="0" fontId="23" fillId="35" borderId="0" xfId="0" applyFont="1" applyFill="1" applyAlignment="1">
      <alignment horizontal="center" vertical="center" wrapText="1"/>
    </xf>
    <xf numFmtId="0" fontId="21" fillId="35" borderId="0" xfId="0" applyFont="1" applyFill="1" applyAlignment="1">
      <alignment vertical="center" wrapText="1"/>
    </xf>
    <xf numFmtId="0" fontId="25" fillId="35" borderId="0" xfId="0" applyFont="1" applyFill="1" applyAlignment="1">
      <alignment horizontal="left" vertical="center"/>
    </xf>
    <xf numFmtId="0" fontId="25" fillId="35" borderId="0" xfId="0" applyFont="1" applyFill="1" applyAlignment="1">
      <alignment horizontal="right" vertical="center" indent="1"/>
    </xf>
    <xf numFmtId="0" fontId="25" fillId="40" borderId="0" xfId="0" applyFont="1" applyFill="1" applyAlignment="1">
      <alignment vertical="center" shrinkToFit="1"/>
    </xf>
    <xf numFmtId="168" fontId="25" fillId="2" borderId="0" xfId="1" applyNumberFormat="1" applyFont="1" applyFill="1" applyBorder="1" applyAlignment="1">
      <alignment horizontal="right" vertical="center" indent="1"/>
    </xf>
    <xf numFmtId="168" fontId="25" fillId="40" borderId="0" xfId="1" applyNumberFormat="1" applyFont="1" applyFill="1" applyBorder="1" applyAlignment="1">
      <alignment horizontal="right" vertical="center" indent="1"/>
    </xf>
    <xf numFmtId="168" fontId="26" fillId="36" borderId="0" xfId="1" applyNumberFormat="1" applyFont="1" applyFill="1" applyBorder="1" applyAlignment="1">
      <alignment horizontal="right" vertical="center" indent="1"/>
    </xf>
    <xf numFmtId="168" fontId="21" fillId="35" borderId="0" xfId="0" applyNumberFormat="1" applyFont="1" applyFill="1" applyAlignment="1">
      <alignment horizontal="left" vertical="center" wrapText="1" indent="1"/>
    </xf>
    <xf numFmtId="168" fontId="23" fillId="35" borderId="0" xfId="0" applyNumberFormat="1" applyFont="1" applyFill="1" applyAlignment="1">
      <alignment horizontal="center" vertical="center" wrapText="1"/>
    </xf>
    <xf numFmtId="0" fontId="27" fillId="39" borderId="0" xfId="0" applyFont="1" applyFill="1" applyAlignment="1">
      <alignment horizontal="center" vertical="center"/>
    </xf>
    <xf numFmtId="0" fontId="25" fillId="2" borderId="0" xfId="1" applyNumberFormat="1" applyFont="1" applyFill="1" applyBorder="1" applyAlignment="1">
      <alignment horizontal="center" vertical="center"/>
    </xf>
    <xf numFmtId="0" fontId="22" fillId="0" borderId="0" xfId="0" applyFont="1" applyAlignment="1">
      <alignment horizontal="center" vertical="center" shrinkToFit="1"/>
    </xf>
    <xf numFmtId="169" fontId="25" fillId="2" borderId="10" xfId="1" applyNumberFormat="1" applyFont="1" applyFill="1" applyBorder="1">
      <alignment horizontal="left" vertical="center" indent="1"/>
    </xf>
    <xf numFmtId="169" fontId="22" fillId="0" borderId="10" xfId="1" applyNumberFormat="1" applyFont="1" applyBorder="1">
      <alignment horizontal="left" vertical="center" indent="1"/>
    </xf>
    <xf numFmtId="168" fontId="22" fillId="0" borderId="0" xfId="0" applyNumberFormat="1" applyFont="1" applyAlignment="1">
      <alignment horizontal="center" vertical="center"/>
    </xf>
    <xf numFmtId="0" fontId="22" fillId="37" borderId="0" xfId="0" applyFont="1" applyFill="1" applyAlignment="1">
      <alignment horizontal="center" vertical="center"/>
    </xf>
    <xf numFmtId="168" fontId="22" fillId="2" borderId="0" xfId="0" applyNumberFormat="1" applyFont="1" applyFill="1" applyAlignment="1">
      <alignment horizontal="center" vertical="center"/>
    </xf>
    <xf numFmtId="0" fontId="22" fillId="37" borderId="0" xfId="0" applyFont="1" applyFill="1" applyAlignment="1">
      <alignment horizontal="center" vertical="center" shrinkToFit="1"/>
    </xf>
    <xf numFmtId="168" fontId="22" fillId="37" borderId="0" xfId="0" applyNumberFormat="1" applyFont="1" applyFill="1" applyAlignment="1">
      <alignment horizontal="center" vertical="center"/>
    </xf>
    <xf numFmtId="44" fontId="22" fillId="0" borderId="0" xfId="0" applyNumberFormat="1" applyFont="1" applyAlignment="1">
      <alignment horizontal="center" vertical="center"/>
    </xf>
    <xf numFmtId="44" fontId="22" fillId="40" borderId="0" xfId="0" applyNumberFormat="1" applyFont="1" applyFill="1" applyAlignment="1">
      <alignment horizontal="center" vertical="center"/>
    </xf>
    <xf numFmtId="44" fontId="22" fillId="37" borderId="0" xfId="0" applyNumberFormat="1" applyFont="1" applyFill="1" applyAlignment="1">
      <alignment horizontal="center" vertical="center"/>
    </xf>
    <xf numFmtId="168" fontId="24" fillId="45" borderId="0" xfId="1" applyNumberFormat="1" applyFont="1" applyFill="1" applyBorder="1" applyAlignment="1">
      <alignment horizontal="center" vertical="center"/>
    </xf>
    <xf numFmtId="0" fontId="22" fillId="0" borderId="0" xfId="0" applyFont="1" applyAlignment="1" applyProtection="1">
      <alignment horizontal="center" vertical="center" shrinkToFit="1"/>
      <protection locked="0"/>
    </xf>
    <xf numFmtId="0" fontId="22" fillId="0" borderId="0" xfId="0" applyFont="1" applyAlignment="1" applyProtection="1">
      <alignment horizontal="center" vertical="center"/>
      <protection locked="0"/>
    </xf>
    <xf numFmtId="0" fontId="22" fillId="2" borderId="0" xfId="0" applyFont="1" applyFill="1" applyAlignment="1" applyProtection="1">
      <alignment horizontal="center" vertical="center" shrinkToFit="1"/>
      <protection locked="0"/>
    </xf>
    <xf numFmtId="0" fontId="22" fillId="2" borderId="0" xfId="0" applyFont="1" applyFill="1" applyAlignment="1" applyProtection="1">
      <alignment horizontal="center" vertical="center"/>
      <protection locked="0"/>
    </xf>
    <xf numFmtId="0" fontId="22" fillId="40" borderId="0" xfId="0" applyFont="1" applyFill="1" applyAlignment="1" applyProtection="1">
      <alignment horizontal="center" vertical="center" shrinkToFit="1"/>
      <protection locked="0"/>
    </xf>
    <xf numFmtId="0" fontId="22" fillId="40" borderId="0" xfId="0" applyFont="1" applyFill="1" applyAlignment="1" applyProtection="1">
      <alignment horizontal="center" vertical="center"/>
      <protection locked="0"/>
    </xf>
    <xf numFmtId="42" fontId="22" fillId="37" borderId="0" xfId="0" applyNumberFormat="1" applyFont="1" applyFill="1" applyAlignment="1">
      <alignment horizontal="right" vertical="center" indent="1"/>
    </xf>
    <xf numFmtId="44" fontId="22" fillId="37" borderId="0" xfId="0" applyNumberFormat="1" applyFont="1" applyFill="1"/>
    <xf numFmtId="168" fontId="22" fillId="0" borderId="0" xfId="1" applyNumberFormat="1" applyFont="1" applyProtection="1">
      <alignment horizontal="left" vertical="center" indent="1"/>
      <protection locked="0"/>
    </xf>
    <xf numFmtId="168" fontId="22" fillId="2" borderId="0" xfId="1" applyNumberFormat="1" applyFont="1" applyFill="1" applyProtection="1">
      <alignment horizontal="left" vertical="center" indent="1"/>
      <protection locked="0"/>
    </xf>
    <xf numFmtId="0" fontId="24" fillId="43" borderId="0" xfId="0" applyFont="1" applyFill="1" applyAlignment="1">
      <alignment horizontal="center" vertical="center"/>
    </xf>
    <xf numFmtId="0" fontId="22" fillId="2" borderId="0" xfId="0" applyFont="1" applyFill="1" applyAlignment="1">
      <alignment horizontal="center" vertical="center" shrinkToFit="1"/>
    </xf>
    <xf numFmtId="0" fontId="22" fillId="46" borderId="0" xfId="0" applyFont="1" applyFill="1" applyAlignment="1">
      <alignment horizontal="center" vertical="center"/>
    </xf>
    <xf numFmtId="168" fontId="22" fillId="46" borderId="0" xfId="0" applyNumberFormat="1" applyFont="1" applyFill="1" applyAlignment="1">
      <alignment horizontal="center" vertical="center"/>
    </xf>
    <xf numFmtId="44" fontId="22" fillId="46" borderId="0" xfId="0" applyNumberFormat="1" applyFont="1" applyFill="1"/>
    <xf numFmtId="0" fontId="24" fillId="44" borderId="0" xfId="0" applyFont="1" applyFill="1" applyAlignment="1">
      <alignment horizontal="center" vertical="center"/>
    </xf>
    <xf numFmtId="0" fontId="22" fillId="40" borderId="0" xfId="0" applyFont="1" applyFill="1" applyAlignment="1">
      <alignment horizontal="center" vertical="center" shrinkToFit="1"/>
    </xf>
    <xf numFmtId="0" fontId="0" fillId="36" borderId="0" xfId="0" applyFill="1"/>
    <xf numFmtId="0" fontId="22" fillId="36" borderId="0" xfId="0" applyFont="1" applyFill="1" applyAlignment="1">
      <alignment horizontal="center" vertical="center"/>
    </xf>
    <xf numFmtId="168" fontId="22" fillId="36" borderId="0" xfId="0" applyNumberFormat="1" applyFont="1" applyFill="1" applyAlignment="1">
      <alignment horizontal="center" vertical="center"/>
    </xf>
    <xf numFmtId="44" fontId="22" fillId="36" borderId="0" xfId="0" applyNumberFormat="1" applyFont="1" applyFill="1" applyAlignment="1">
      <alignment horizontal="center" vertical="center"/>
    </xf>
    <xf numFmtId="44" fontId="22" fillId="36" borderId="0" xfId="0" applyNumberFormat="1" applyFont="1" applyFill="1"/>
    <xf numFmtId="170" fontId="0" fillId="36" borderId="0" xfId="0" applyNumberFormat="1" applyFill="1"/>
    <xf numFmtId="0" fontId="22" fillId="0" borderId="0" xfId="0" applyFont="1" applyAlignment="1">
      <alignment horizontal="right" vertical="center" indent="1"/>
    </xf>
    <xf numFmtId="170" fontId="24" fillId="35" borderId="0" xfId="0" applyNumberFormat="1" applyFont="1" applyFill="1" applyAlignment="1" applyProtection="1">
      <alignment horizontal="left" vertical="center" wrapText="1"/>
      <protection locked="0"/>
    </xf>
    <xf numFmtId="170" fontId="20" fillId="35" borderId="0" xfId="0" applyNumberFormat="1" applyFont="1" applyFill="1" applyAlignment="1" applyProtection="1">
      <alignment horizontal="left" vertical="center"/>
      <protection locked="0"/>
    </xf>
    <xf numFmtId="170" fontId="25" fillId="35" borderId="0" xfId="0" applyNumberFormat="1" applyFont="1" applyFill="1" applyAlignment="1">
      <alignment horizontal="center" vertical="center"/>
    </xf>
    <xf numFmtId="170" fontId="25" fillId="35" borderId="0" xfId="0" applyNumberFormat="1" applyFont="1" applyFill="1" applyAlignment="1">
      <alignment horizontal="left" vertical="center"/>
    </xf>
    <xf numFmtId="170" fontId="0" fillId="35" borderId="0" xfId="0" applyNumberFormat="1" applyFill="1"/>
    <xf numFmtId="170" fontId="20" fillId="35" borderId="0" xfId="0" applyNumberFormat="1" applyFont="1" applyFill="1" applyAlignment="1">
      <alignment horizontal="left" vertical="center"/>
    </xf>
    <xf numFmtId="170" fontId="25" fillId="35" borderId="0" xfId="0" applyNumberFormat="1" applyFont="1" applyFill="1" applyAlignment="1" applyProtection="1">
      <alignment horizontal="center" vertical="center"/>
      <protection locked="0" hidden="1"/>
    </xf>
    <xf numFmtId="170" fontId="25" fillId="35" borderId="0" xfId="0" applyNumberFormat="1" applyFont="1" applyFill="1" applyAlignment="1" applyProtection="1">
      <alignment horizontal="left" vertical="center"/>
      <protection locked="0" hidden="1"/>
    </xf>
    <xf numFmtId="170" fontId="0" fillId="35" borderId="0" xfId="0" applyNumberFormat="1" applyFill="1" applyProtection="1">
      <protection locked="0" hidden="1"/>
    </xf>
    <xf numFmtId="170" fontId="20" fillId="35" borderId="0" xfId="0" applyNumberFormat="1" applyFont="1" applyFill="1" applyAlignment="1" applyProtection="1">
      <alignment horizontal="left" vertical="center"/>
      <protection locked="0" hidden="1"/>
    </xf>
    <xf numFmtId="171" fontId="22" fillId="37" borderId="0" xfId="0" applyNumberFormat="1" applyFont="1" applyFill="1"/>
    <xf numFmtId="3" fontId="22" fillId="0" borderId="0" xfId="0" applyNumberFormat="1" applyFont="1" applyAlignment="1" applyProtection="1">
      <alignment horizontal="center" vertical="center"/>
      <protection locked="0"/>
    </xf>
    <xf numFmtId="3" fontId="22" fillId="40" borderId="0" xfId="0" applyNumberFormat="1" applyFont="1" applyFill="1" applyAlignment="1" applyProtection="1">
      <alignment horizontal="center" vertical="center"/>
      <protection locked="0"/>
    </xf>
    <xf numFmtId="168" fontId="22" fillId="0" borderId="0" xfId="0" applyNumberFormat="1" applyFont="1" applyAlignment="1" applyProtection="1">
      <alignment horizontal="center" vertical="center"/>
      <protection locked="0"/>
    </xf>
    <xf numFmtId="168" fontId="22" fillId="40" borderId="0" xfId="0" applyNumberFormat="1" applyFont="1" applyFill="1" applyAlignment="1" applyProtection="1">
      <alignment horizontal="center" vertical="center"/>
      <protection locked="0"/>
    </xf>
    <xf numFmtId="170" fontId="0" fillId="36" borderId="0" xfId="0" applyNumberFormat="1" applyFill="1" applyProtection="1">
      <protection locked="0" hidden="1"/>
    </xf>
    <xf numFmtId="0" fontId="29" fillId="41" borderId="0" xfId="0" applyFont="1" applyFill="1" applyAlignment="1">
      <alignment horizontal="center" vertical="center"/>
    </xf>
    <xf numFmtId="0" fontId="27" fillId="38" borderId="0" xfId="0" applyFont="1" applyFill="1" applyAlignment="1">
      <alignment horizontal="center" vertical="center"/>
    </xf>
    <xf numFmtId="0" fontId="26" fillId="36" borderId="0" xfId="0" applyFont="1" applyFill="1" applyAlignment="1">
      <alignment horizontal="left" vertical="center" wrapText="1" indent="1"/>
    </xf>
    <xf numFmtId="0" fontId="27" fillId="39" borderId="0" xfId="0" applyFont="1" applyFill="1" applyAlignment="1">
      <alignment horizontal="center" vertical="center"/>
    </xf>
    <xf numFmtId="0" fontId="25" fillId="2" borderId="0" xfId="0" applyFont="1" applyFill="1" applyAlignment="1">
      <alignment horizontal="left" vertical="center" indent="1" shrinkToFit="1"/>
    </xf>
    <xf numFmtId="0" fontId="25" fillId="40" borderId="0" xfId="0" applyFont="1" applyFill="1" applyAlignment="1">
      <alignment horizontal="left" vertical="center" indent="1" shrinkToFit="1"/>
    </xf>
    <xf numFmtId="0" fontId="25" fillId="2" borderId="0" xfId="0" applyFont="1" applyFill="1" applyAlignment="1">
      <alignment horizontal="left" vertical="center" wrapText="1" indent="1"/>
    </xf>
    <xf numFmtId="0" fontId="25" fillId="40" borderId="0" xfId="0" applyFont="1" applyFill="1" applyAlignment="1">
      <alignment horizontal="left" vertical="center" wrapText="1" indent="1"/>
    </xf>
    <xf numFmtId="0" fontId="28" fillId="39" borderId="0" xfId="0" applyFont="1" applyFill="1" applyAlignment="1">
      <alignment horizontal="center" vertical="center"/>
    </xf>
    <xf numFmtId="0" fontId="27" fillId="42" borderId="0" xfId="0" applyFont="1" applyFill="1" applyAlignment="1">
      <alignment horizontal="center" vertical="center"/>
    </xf>
    <xf numFmtId="0" fontId="29" fillId="3" borderId="0" xfId="0" applyFont="1" applyFill="1" applyAlignment="1" applyProtection="1">
      <alignment horizontal="center" vertical="center"/>
      <protection locked="0"/>
    </xf>
  </cellXfs>
  <cellStyles count="47">
    <cellStyle name="20% - Accent1" xfId="24" builtinId="30" customBuiltin="1"/>
    <cellStyle name="20% - Accent2" xfId="28" builtinId="34" customBuiltin="1"/>
    <cellStyle name="20% - Accent3" xfId="32" builtinId="38" customBuiltin="1"/>
    <cellStyle name="20% - Accent4" xfId="36" builtinId="42" customBuiltin="1"/>
    <cellStyle name="20% - Accent5" xfId="40" builtinId="46" customBuiltin="1"/>
    <cellStyle name="20% - Accent6" xfId="44" builtinId="50" customBuiltin="1"/>
    <cellStyle name="40% - Accent1" xfId="25" builtinId="31" customBuiltin="1"/>
    <cellStyle name="40% - Accent2" xfId="29" builtinId="35" customBuiltin="1"/>
    <cellStyle name="40% - Accent3" xfId="33" builtinId="39" customBuiltin="1"/>
    <cellStyle name="40% - Accent4" xfId="37" builtinId="43" customBuiltin="1"/>
    <cellStyle name="40% - Accent5" xfId="41" builtinId="47" customBuiltin="1"/>
    <cellStyle name="40% - Accent6" xfId="45" builtinId="51" customBuiltin="1"/>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2" builtinId="3" customBuiltin="1"/>
    <cellStyle name="Comma [0]" xfId="3" builtinId="6" customBuiltin="1"/>
    <cellStyle name="Currency" xfId="1" builtinId="4" customBuiltin="1"/>
    <cellStyle name="Currency [0]" xfId="4" builtinId="7" customBuiltin="1"/>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ustomBuiltin="1"/>
    <cellStyle name="Note" xfId="20" builtinId="10" customBuiltin="1"/>
    <cellStyle name="Output" xfId="15" builtinId="21" customBuiltin="1"/>
    <cellStyle name="Percent" xfId="5" builtinId="5" customBuiltin="1"/>
    <cellStyle name="Title" xfId="6" builtinId="15" customBuiltin="1"/>
    <cellStyle name="Total" xfId="22" builtinId="25" customBuiltin="1"/>
    <cellStyle name="Warning Text" xfId="19" builtinId="11" customBuiltin="1"/>
  </cellStyles>
  <dxfs count="16">
    <dxf>
      <font>
        <b val="0"/>
        <i val="0"/>
      </font>
    </dxf>
    <dxf>
      <font>
        <b/>
        <i val="0"/>
      </font>
    </dxf>
    <dxf>
      <font>
        <b/>
        <i val="0"/>
        <color theme="3"/>
      </font>
      <fill>
        <patternFill>
          <bgColor theme="4"/>
        </patternFill>
      </fill>
    </dxf>
    <dxf>
      <font>
        <b val="0"/>
        <i val="0"/>
      </font>
      <fill>
        <patternFill>
          <bgColor theme="6" tint="0.79998168889431442"/>
        </patternFill>
      </fill>
    </dxf>
    <dxf>
      <font>
        <b val="0"/>
        <i val="0"/>
      </font>
    </dxf>
    <dxf>
      <font>
        <b val="0"/>
        <i val="0"/>
      </font>
      <fill>
        <patternFill>
          <bgColor theme="6" tint="0.59996337778862885"/>
        </patternFill>
      </fill>
    </dxf>
    <dxf>
      <font>
        <b/>
        <i val="0"/>
        <color theme="0"/>
      </font>
      <fill>
        <patternFill>
          <fgColor auto="1"/>
          <bgColor theme="7" tint="-0.24994659260841701"/>
        </patternFill>
      </fill>
    </dxf>
    <dxf>
      <font>
        <b val="0"/>
        <i val="0"/>
      </font>
    </dxf>
    <dxf>
      <font>
        <b/>
        <i val="0"/>
      </font>
    </dxf>
    <dxf>
      <font>
        <b/>
        <i val="0"/>
      </font>
    </dxf>
    <dxf>
      <fill>
        <patternFill>
          <bgColor theme="4" tint="0.79998168889431442"/>
        </patternFill>
      </fill>
    </dxf>
    <dxf>
      <font>
        <b/>
        <i val="0"/>
      </font>
      <fill>
        <patternFill>
          <bgColor theme="4" tint="0.59996337778862885"/>
        </patternFill>
      </fill>
    </dxf>
    <dxf>
      <font>
        <b/>
        <i val="0"/>
        <color theme="0"/>
      </font>
      <fill>
        <patternFill>
          <bgColor theme="4"/>
        </patternFill>
      </fill>
    </dxf>
    <dxf>
      <fill>
        <patternFill>
          <bgColor theme="4" tint="0.79998168889431442"/>
        </patternFill>
      </fill>
    </dxf>
    <dxf>
      <fill>
        <patternFill>
          <bgColor theme="4" tint="0.59996337778862885"/>
        </patternFill>
      </fill>
    </dxf>
    <dxf>
      <font>
        <b/>
        <i val="0"/>
        <color theme="0"/>
      </font>
      <fill>
        <patternFill>
          <bgColor theme="4"/>
        </patternFill>
      </fill>
    </dxf>
  </dxfs>
  <tableStyles count="5" defaultTableStyle="TableStyleMedium9">
    <tableStyle name="Blue table" pivot="0" count="3" xr9:uid="{327A2072-7384-7643-ACA5-979081BAF447}">
      <tableStyleElement type="headerRow" dxfId="15"/>
      <tableStyleElement type="totalRow" dxfId="14"/>
      <tableStyleElement type="secondRowStripe" dxfId="13"/>
    </tableStyle>
    <tableStyle name="Blue with font difference" pivot="0" count="3" xr9:uid="{0C47AEDC-FC2D-0D45-80F6-CBD6577F9047}">
      <tableStyleElement type="headerRow" dxfId="12"/>
      <tableStyleElement type="totalRow" dxfId="11"/>
      <tableStyleElement type="secondRowStripe" dxfId="10"/>
    </tableStyle>
    <tableStyle name="Budget" pivot="0" count="3" xr9:uid="{00000000-0011-0000-FFFF-FFFF00000000}">
      <tableStyleElement type="headerRow" dxfId="9"/>
      <tableStyleElement type="totalRow" dxfId="8"/>
      <tableStyleElement type="firstColumn" dxfId="7"/>
    </tableStyle>
    <tableStyle name="Table Style 1" pivot="0" count="4" xr9:uid="{E09A2B07-CFA1-D14C-B0BE-9D42AD30DFF1}">
      <tableStyleElement type="headerRow" dxfId="6"/>
      <tableStyleElement type="totalRow" dxfId="5"/>
      <tableStyleElement type="firstRowStripe" dxfId="4"/>
      <tableStyleElement type="secondRowStripe" dxfId="3"/>
    </tableStyle>
    <tableStyle name="Transport" pivot="0" count="3" xr9:uid="{00000000-0011-0000-FFFF-FFFF01000000}">
      <tableStyleElement type="headerRow" dxfId="2"/>
      <tableStyleElement type="totalRow" dxfId="1"/>
      <tableStyleElement type="firstColumn" dxfId="0"/>
    </tableStyle>
  </tableStyles>
  <colors>
    <indexedColors>
      <rgbColor rgb="FF000000"/>
      <rgbColor rgb="FFFFFFFF"/>
      <rgbColor rgb="FFFF0000"/>
      <rgbColor rgb="FF00FF00"/>
      <rgbColor rgb="FF0000FF"/>
      <rgbColor rgb="FFFFFF00"/>
      <rgbColor rgb="FFFF00FF"/>
      <rgbColor rgb="FF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K$21" lockText="1" noThreeD="1"/>
</file>

<file path=xl/ctrlProps/ctrlProp10.xml><?xml version="1.0" encoding="utf-8"?>
<formControlPr xmlns="http://schemas.microsoft.com/office/spreadsheetml/2009/9/main" objectType="CheckBox" checked="Checked" fmlaLink="$K$8" lockText="1" noThreeD="1"/>
</file>

<file path=xl/ctrlProps/ctrlProp11.xml><?xml version="1.0" encoding="utf-8"?>
<formControlPr xmlns="http://schemas.microsoft.com/office/spreadsheetml/2009/9/main" objectType="CheckBox" checked="Checked" fmlaLink="$K$9" lockText="1" noThreeD="1"/>
</file>

<file path=xl/ctrlProps/ctrlProp12.xml><?xml version="1.0" encoding="utf-8"?>
<formControlPr xmlns="http://schemas.microsoft.com/office/spreadsheetml/2009/9/main" objectType="CheckBox" fmlaLink="$K$10" lockText="1" noThreeD="1"/>
</file>

<file path=xl/ctrlProps/ctrlProp13.xml><?xml version="1.0" encoding="utf-8"?>
<formControlPr xmlns="http://schemas.microsoft.com/office/spreadsheetml/2009/9/main" objectType="CheckBox" fmlaLink="$K$11" lockText="1" noThreeD="1"/>
</file>

<file path=xl/ctrlProps/ctrlProp14.xml><?xml version="1.0" encoding="utf-8"?>
<formControlPr xmlns="http://schemas.microsoft.com/office/spreadsheetml/2009/9/main" objectType="CheckBox" fmlaLink="$K$12" lockText="1" noThreeD="1"/>
</file>

<file path=xl/ctrlProps/ctrlProp15.xml><?xml version="1.0" encoding="utf-8"?>
<formControlPr xmlns="http://schemas.microsoft.com/office/spreadsheetml/2009/9/main" objectType="CheckBox" fmlaLink="$K$13" lockText="1" noThreeD="1"/>
</file>

<file path=xl/ctrlProps/ctrlProp16.xml><?xml version="1.0" encoding="utf-8"?>
<formControlPr xmlns="http://schemas.microsoft.com/office/spreadsheetml/2009/9/main" objectType="CheckBox" fmlaLink="$K$14" lockText="1" noThreeD="1"/>
</file>

<file path=xl/ctrlProps/ctrlProp17.xml><?xml version="1.0" encoding="utf-8"?>
<formControlPr xmlns="http://schemas.microsoft.com/office/spreadsheetml/2009/9/main" objectType="CheckBox" fmlaLink="$K$15" lockText="1" noThreeD="1"/>
</file>

<file path=xl/ctrlProps/ctrlProp18.xml><?xml version="1.0" encoding="utf-8"?>
<formControlPr xmlns="http://schemas.microsoft.com/office/spreadsheetml/2009/9/main" objectType="CheckBox" fmlaLink="$K$6" lockText="1" noThreeD="1"/>
</file>

<file path=xl/ctrlProps/ctrlProp19.xml><?xml version="1.0" encoding="utf-8"?>
<formControlPr xmlns="http://schemas.microsoft.com/office/spreadsheetml/2009/9/main" objectType="CheckBox" fmlaLink="$K$7" lockText="1" noThreeD="1"/>
</file>

<file path=xl/ctrlProps/ctrlProp2.xml><?xml version="1.0" encoding="utf-8"?>
<formControlPr xmlns="http://schemas.microsoft.com/office/spreadsheetml/2009/9/main" objectType="CheckBox" checked="Checked" fmlaLink="$K$22" lockText="1" noThreeD="1"/>
</file>

<file path=xl/ctrlProps/ctrlProp20.xml><?xml version="1.0" encoding="utf-8"?>
<formControlPr xmlns="http://schemas.microsoft.com/office/spreadsheetml/2009/9/main" objectType="CheckBox" fmlaLink="$K$13" lockText="1" noThreeD="1"/>
</file>

<file path=xl/ctrlProps/ctrlProp21.xml><?xml version="1.0" encoding="utf-8"?>
<formControlPr xmlns="http://schemas.microsoft.com/office/spreadsheetml/2009/9/main" objectType="CheckBox" fmlaLink="$K$14" lockText="1" noThreeD="1"/>
</file>

<file path=xl/ctrlProps/ctrlProp22.xml><?xml version="1.0" encoding="utf-8"?>
<formControlPr xmlns="http://schemas.microsoft.com/office/spreadsheetml/2009/9/main" objectType="CheckBox" fmlaLink="$K$15" lockText="1" noThreeD="1"/>
</file>

<file path=xl/ctrlProps/ctrlProp23.xml><?xml version="1.0" encoding="utf-8"?>
<formControlPr xmlns="http://schemas.microsoft.com/office/spreadsheetml/2009/9/main" objectType="CheckBox" checked="Checked" fmlaLink="$K$21" lockText="1" noThreeD="1"/>
</file>

<file path=xl/ctrlProps/ctrlProp24.xml><?xml version="1.0" encoding="utf-8"?>
<formControlPr xmlns="http://schemas.microsoft.com/office/spreadsheetml/2009/9/main" objectType="CheckBox" fmlaLink="$K$22" lockText="1" noThreeD="1"/>
</file>

<file path=xl/ctrlProps/ctrlProp25.xml><?xml version="1.0" encoding="utf-8"?>
<formControlPr xmlns="http://schemas.microsoft.com/office/spreadsheetml/2009/9/main" objectType="CheckBox" fmlaLink="$K$23" lockText="1" noThreeD="1"/>
</file>

<file path=xl/ctrlProps/ctrlProp26.xml><?xml version="1.0" encoding="utf-8"?>
<formControlPr xmlns="http://schemas.microsoft.com/office/spreadsheetml/2009/9/main" objectType="CheckBox" fmlaLink="$K$24" lockText="1" noThreeD="1"/>
</file>

<file path=xl/ctrlProps/ctrlProp27.xml><?xml version="1.0" encoding="utf-8"?>
<formControlPr xmlns="http://schemas.microsoft.com/office/spreadsheetml/2009/9/main" objectType="CheckBox" fmlaLink="$K$25" lockText="1" noThreeD="1"/>
</file>

<file path=xl/ctrlProps/ctrlProp28.xml><?xml version="1.0" encoding="utf-8"?>
<formControlPr xmlns="http://schemas.microsoft.com/office/spreadsheetml/2009/9/main" objectType="CheckBox" fmlaLink="$K$26" lockText="1" noThreeD="1"/>
</file>

<file path=xl/ctrlProps/ctrlProp29.xml><?xml version="1.0" encoding="utf-8"?>
<formControlPr xmlns="http://schemas.microsoft.com/office/spreadsheetml/2009/9/main" objectType="CheckBox" fmlaLink="$K$27" lockText="1" noThreeD="1"/>
</file>

<file path=xl/ctrlProps/ctrlProp3.xml><?xml version="1.0" encoding="utf-8"?>
<formControlPr xmlns="http://schemas.microsoft.com/office/spreadsheetml/2009/9/main" objectType="CheckBox" fmlaLink="$K$23" lockText="1" noThreeD="1"/>
</file>

<file path=xl/ctrlProps/ctrlProp30.xml><?xml version="1.0" encoding="utf-8"?>
<formControlPr xmlns="http://schemas.microsoft.com/office/spreadsheetml/2009/9/main" objectType="CheckBox" checked="Checked" fmlaLink="$K$8" lockText="1" noThreeD="1"/>
</file>

<file path=xl/ctrlProps/ctrlProp31.xml><?xml version="1.0" encoding="utf-8"?>
<formControlPr xmlns="http://schemas.microsoft.com/office/spreadsheetml/2009/9/main" objectType="CheckBox" fmlaLink="$K$9" lockText="1" noThreeD="1"/>
</file>

<file path=xl/ctrlProps/ctrlProp32.xml><?xml version="1.0" encoding="utf-8"?>
<formControlPr xmlns="http://schemas.microsoft.com/office/spreadsheetml/2009/9/main" objectType="CheckBox" fmlaLink="$K$10" lockText="1" noThreeD="1"/>
</file>

<file path=xl/ctrlProps/ctrlProp33.xml><?xml version="1.0" encoding="utf-8"?>
<formControlPr xmlns="http://schemas.microsoft.com/office/spreadsheetml/2009/9/main" objectType="CheckBox" fmlaLink="$K$11" lockText="1" noThreeD="1"/>
</file>

<file path=xl/ctrlProps/ctrlProp34.xml><?xml version="1.0" encoding="utf-8"?>
<formControlPr xmlns="http://schemas.microsoft.com/office/spreadsheetml/2009/9/main" objectType="CheckBox" fmlaLink="$K$12" lockText="1" noThreeD="1"/>
</file>

<file path=xl/ctrlProps/ctrlProp4.xml><?xml version="1.0" encoding="utf-8"?>
<formControlPr xmlns="http://schemas.microsoft.com/office/spreadsheetml/2009/9/main" objectType="CheckBox" fmlaLink="$K$24" lockText="1" noThreeD="1"/>
</file>

<file path=xl/ctrlProps/ctrlProp5.xml><?xml version="1.0" encoding="utf-8"?>
<formControlPr xmlns="http://schemas.microsoft.com/office/spreadsheetml/2009/9/main" objectType="CheckBox" fmlaLink="$K$25" lockText="1" noThreeD="1"/>
</file>

<file path=xl/ctrlProps/ctrlProp6.xml><?xml version="1.0" encoding="utf-8"?>
<formControlPr xmlns="http://schemas.microsoft.com/office/spreadsheetml/2009/9/main" objectType="CheckBox" fmlaLink="$K$26" lockText="1" noThreeD="1"/>
</file>

<file path=xl/ctrlProps/ctrlProp7.xml><?xml version="1.0" encoding="utf-8"?>
<formControlPr xmlns="http://schemas.microsoft.com/office/spreadsheetml/2009/9/main" objectType="CheckBox" fmlaLink="$K$27" lockText="1" noThreeD="1"/>
</file>

<file path=xl/ctrlProps/ctrlProp8.xml><?xml version="1.0" encoding="utf-8"?>
<formControlPr xmlns="http://schemas.microsoft.com/office/spreadsheetml/2009/9/main" objectType="CheckBox" fmlaLink="$K$6" lockText="1" noThreeD="1"/>
</file>

<file path=xl/ctrlProps/ctrlProp9.xml><?xml version="1.0" encoding="utf-8"?>
<formControlPr xmlns="http://schemas.microsoft.com/office/spreadsheetml/2009/9/main" objectType="CheckBox" fmlaLink="$K$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634476</xdr:colOff>
      <xdr:row>1</xdr:row>
      <xdr:rowOff>0</xdr:rowOff>
    </xdr:from>
    <xdr:to>
      <xdr:col>9</xdr:col>
      <xdr:colOff>439265</xdr:colOff>
      <xdr:row>3</xdr:row>
      <xdr:rowOff>22412</xdr:rowOff>
    </xdr:to>
    <xdr:pic>
      <xdr:nvPicPr>
        <xdr:cNvPr id="2" name="Picture 1" descr="Centre of Expertise | Preventie in zorg en welzij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50094" y="381000"/>
          <a:ext cx="2863995" cy="1669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590550</xdr:colOff>
          <xdr:row>4</xdr:row>
          <xdr:rowOff>161925</xdr:rowOff>
        </xdr:from>
        <xdr:to>
          <xdr:col>5</xdr:col>
          <xdr:colOff>1524000</xdr:colOff>
          <xdr:row>6</xdr:row>
          <xdr:rowOff>66675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5</xdr:row>
          <xdr:rowOff>161925</xdr:rowOff>
        </xdr:from>
        <xdr:to>
          <xdr:col>5</xdr:col>
          <xdr:colOff>1524000</xdr:colOff>
          <xdr:row>7</xdr:row>
          <xdr:rowOff>66675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6</xdr:row>
          <xdr:rowOff>161925</xdr:rowOff>
        </xdr:from>
        <xdr:to>
          <xdr:col>5</xdr:col>
          <xdr:colOff>1524000</xdr:colOff>
          <xdr:row>8</xdr:row>
          <xdr:rowOff>66675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7</xdr:row>
          <xdr:rowOff>161925</xdr:rowOff>
        </xdr:from>
        <xdr:to>
          <xdr:col>5</xdr:col>
          <xdr:colOff>1524000</xdr:colOff>
          <xdr:row>9</xdr:row>
          <xdr:rowOff>66675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8</xdr:row>
          <xdr:rowOff>161925</xdr:rowOff>
        </xdr:from>
        <xdr:to>
          <xdr:col>5</xdr:col>
          <xdr:colOff>1524000</xdr:colOff>
          <xdr:row>10</xdr:row>
          <xdr:rowOff>66675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9</xdr:row>
          <xdr:rowOff>161925</xdr:rowOff>
        </xdr:from>
        <xdr:to>
          <xdr:col>5</xdr:col>
          <xdr:colOff>1524000</xdr:colOff>
          <xdr:row>11</xdr:row>
          <xdr:rowOff>66675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10</xdr:row>
          <xdr:rowOff>161925</xdr:rowOff>
        </xdr:from>
        <xdr:to>
          <xdr:col>5</xdr:col>
          <xdr:colOff>1524000</xdr:colOff>
          <xdr:row>12</xdr:row>
          <xdr:rowOff>66675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11</xdr:row>
          <xdr:rowOff>161925</xdr:rowOff>
        </xdr:from>
        <xdr:to>
          <xdr:col>5</xdr:col>
          <xdr:colOff>1524000</xdr:colOff>
          <xdr:row>13</xdr:row>
          <xdr:rowOff>66675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12</xdr:row>
          <xdr:rowOff>161925</xdr:rowOff>
        </xdr:from>
        <xdr:to>
          <xdr:col>5</xdr:col>
          <xdr:colOff>1524000</xdr:colOff>
          <xdr:row>14</xdr:row>
          <xdr:rowOff>66675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13</xdr:row>
          <xdr:rowOff>161925</xdr:rowOff>
        </xdr:from>
        <xdr:to>
          <xdr:col>5</xdr:col>
          <xdr:colOff>1524000</xdr:colOff>
          <xdr:row>15</xdr:row>
          <xdr:rowOff>66675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19</xdr:row>
          <xdr:rowOff>161925</xdr:rowOff>
        </xdr:from>
        <xdr:to>
          <xdr:col>5</xdr:col>
          <xdr:colOff>1524000</xdr:colOff>
          <xdr:row>21</xdr:row>
          <xdr:rowOff>66675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20</xdr:row>
          <xdr:rowOff>161925</xdr:rowOff>
        </xdr:from>
        <xdr:to>
          <xdr:col>5</xdr:col>
          <xdr:colOff>1524000</xdr:colOff>
          <xdr:row>22</xdr:row>
          <xdr:rowOff>66675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21</xdr:row>
          <xdr:rowOff>161925</xdr:rowOff>
        </xdr:from>
        <xdr:to>
          <xdr:col>5</xdr:col>
          <xdr:colOff>1524000</xdr:colOff>
          <xdr:row>23</xdr:row>
          <xdr:rowOff>66675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22</xdr:row>
          <xdr:rowOff>161925</xdr:rowOff>
        </xdr:from>
        <xdr:to>
          <xdr:col>5</xdr:col>
          <xdr:colOff>1524000</xdr:colOff>
          <xdr:row>24</xdr:row>
          <xdr:rowOff>66675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23</xdr:row>
          <xdr:rowOff>161925</xdr:rowOff>
        </xdr:from>
        <xdr:to>
          <xdr:col>5</xdr:col>
          <xdr:colOff>1524000</xdr:colOff>
          <xdr:row>25</xdr:row>
          <xdr:rowOff>66675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24</xdr:row>
          <xdr:rowOff>161925</xdr:rowOff>
        </xdr:from>
        <xdr:to>
          <xdr:col>5</xdr:col>
          <xdr:colOff>1524000</xdr:colOff>
          <xdr:row>26</xdr:row>
          <xdr:rowOff>66675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25</xdr:row>
          <xdr:rowOff>161925</xdr:rowOff>
        </xdr:from>
        <xdr:to>
          <xdr:col>5</xdr:col>
          <xdr:colOff>1524000</xdr:colOff>
          <xdr:row>27</xdr:row>
          <xdr:rowOff>66675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581025</xdr:colOff>
          <xdr:row>19</xdr:row>
          <xdr:rowOff>171450</xdr:rowOff>
        </xdr:from>
        <xdr:to>
          <xdr:col>5</xdr:col>
          <xdr:colOff>1514475</xdr:colOff>
          <xdr:row>21</xdr:row>
          <xdr:rowOff>76200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20</xdr:row>
          <xdr:rowOff>171450</xdr:rowOff>
        </xdr:from>
        <xdr:to>
          <xdr:col>5</xdr:col>
          <xdr:colOff>1514475</xdr:colOff>
          <xdr:row>22</xdr:row>
          <xdr:rowOff>76200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21</xdr:row>
          <xdr:rowOff>171450</xdr:rowOff>
        </xdr:from>
        <xdr:to>
          <xdr:col>5</xdr:col>
          <xdr:colOff>1514475</xdr:colOff>
          <xdr:row>23</xdr:row>
          <xdr:rowOff>76200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22</xdr:row>
          <xdr:rowOff>171450</xdr:rowOff>
        </xdr:from>
        <xdr:to>
          <xdr:col>5</xdr:col>
          <xdr:colOff>1514475</xdr:colOff>
          <xdr:row>24</xdr:row>
          <xdr:rowOff>76200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23</xdr:row>
          <xdr:rowOff>171450</xdr:rowOff>
        </xdr:from>
        <xdr:to>
          <xdr:col>5</xdr:col>
          <xdr:colOff>1514475</xdr:colOff>
          <xdr:row>25</xdr:row>
          <xdr:rowOff>76200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24</xdr:row>
          <xdr:rowOff>171450</xdr:rowOff>
        </xdr:from>
        <xdr:to>
          <xdr:col>5</xdr:col>
          <xdr:colOff>1514475</xdr:colOff>
          <xdr:row>26</xdr:row>
          <xdr:rowOff>76200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25</xdr:row>
          <xdr:rowOff>171450</xdr:rowOff>
        </xdr:from>
        <xdr:to>
          <xdr:col>5</xdr:col>
          <xdr:colOff>1514475</xdr:colOff>
          <xdr:row>27</xdr:row>
          <xdr:rowOff>76200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4</xdr:row>
          <xdr:rowOff>161925</xdr:rowOff>
        </xdr:from>
        <xdr:to>
          <xdr:col>5</xdr:col>
          <xdr:colOff>1524000</xdr:colOff>
          <xdr:row>6</xdr:row>
          <xdr:rowOff>104775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5</xdr:row>
          <xdr:rowOff>161925</xdr:rowOff>
        </xdr:from>
        <xdr:to>
          <xdr:col>5</xdr:col>
          <xdr:colOff>1524000</xdr:colOff>
          <xdr:row>7</xdr:row>
          <xdr:rowOff>104775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6</xdr:row>
          <xdr:rowOff>161925</xdr:rowOff>
        </xdr:from>
        <xdr:to>
          <xdr:col>5</xdr:col>
          <xdr:colOff>1524000</xdr:colOff>
          <xdr:row>8</xdr:row>
          <xdr:rowOff>104775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7</xdr:row>
          <xdr:rowOff>161925</xdr:rowOff>
        </xdr:from>
        <xdr:to>
          <xdr:col>5</xdr:col>
          <xdr:colOff>1524000</xdr:colOff>
          <xdr:row>9</xdr:row>
          <xdr:rowOff>104775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8</xdr:row>
          <xdr:rowOff>161925</xdr:rowOff>
        </xdr:from>
        <xdr:to>
          <xdr:col>5</xdr:col>
          <xdr:colOff>1524000</xdr:colOff>
          <xdr:row>10</xdr:row>
          <xdr:rowOff>104775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9</xdr:row>
          <xdr:rowOff>161925</xdr:rowOff>
        </xdr:from>
        <xdr:to>
          <xdr:col>5</xdr:col>
          <xdr:colOff>1524000</xdr:colOff>
          <xdr:row>11</xdr:row>
          <xdr:rowOff>104775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10</xdr:row>
          <xdr:rowOff>161925</xdr:rowOff>
        </xdr:from>
        <xdr:to>
          <xdr:col>5</xdr:col>
          <xdr:colOff>1524000</xdr:colOff>
          <xdr:row>12</xdr:row>
          <xdr:rowOff>104775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11</xdr:row>
          <xdr:rowOff>161925</xdr:rowOff>
        </xdr:from>
        <xdr:to>
          <xdr:col>5</xdr:col>
          <xdr:colOff>1524000</xdr:colOff>
          <xdr:row>13</xdr:row>
          <xdr:rowOff>104775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12</xdr:row>
          <xdr:rowOff>161925</xdr:rowOff>
        </xdr:from>
        <xdr:to>
          <xdr:col>5</xdr:col>
          <xdr:colOff>1524000</xdr:colOff>
          <xdr:row>14</xdr:row>
          <xdr:rowOff>104775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590550</xdr:colOff>
          <xdr:row>13</xdr:row>
          <xdr:rowOff>161925</xdr:rowOff>
        </xdr:from>
        <xdr:to>
          <xdr:col>5</xdr:col>
          <xdr:colOff>1524000</xdr:colOff>
          <xdr:row>15</xdr:row>
          <xdr:rowOff>104775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Custom 40">
      <a:dk1>
        <a:srgbClr val="000000"/>
      </a:dk1>
      <a:lt1>
        <a:srgbClr val="FFFFFF"/>
      </a:lt1>
      <a:dk2>
        <a:srgbClr val="E7ECF4"/>
      </a:dk2>
      <a:lt2>
        <a:srgbClr val="E7E6E6"/>
      </a:lt2>
      <a:accent1>
        <a:srgbClr val="2C484F"/>
      </a:accent1>
      <a:accent2>
        <a:srgbClr val="699194"/>
      </a:accent2>
      <a:accent3>
        <a:srgbClr val="FA9797"/>
      </a:accent3>
      <a:accent4>
        <a:srgbClr val="D24B47"/>
      </a:accent4>
      <a:accent5>
        <a:srgbClr val="183944"/>
      </a:accent5>
      <a:accent6>
        <a:srgbClr val="032C36"/>
      </a:accent6>
      <a:hlink>
        <a:srgbClr val="0563C1"/>
      </a:hlink>
      <a:folHlink>
        <a:srgbClr val="954F72"/>
      </a:folHlink>
    </a:clrScheme>
    <a:fontScheme name="Custom 16">
      <a:majorFont>
        <a:latin typeface="Segoe UI Semibold"/>
        <a:ea typeface=""/>
        <a:cs typeface=""/>
      </a:majorFont>
      <a:minorFont>
        <a:latin typeface="Segoe U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18" Type="http://schemas.openxmlformats.org/officeDocument/2006/relationships/ctrlProp" Target="../ctrlProps/ctrlProp16.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vmlDrawing" Target="../drawings/vmlDrawing1.vml"/><Relationship Id="rId16" Type="http://schemas.openxmlformats.org/officeDocument/2006/relationships/ctrlProp" Target="../ctrlProps/ctrlProp14.x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19" Type="http://schemas.openxmlformats.org/officeDocument/2006/relationships/ctrlProp" Target="../ctrlProps/ctrlProp17.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ctrlProp" Target="../ctrlProps/ctrlProp18.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vmlDrawing" Target="../drawings/vmlDrawing2.vml"/><Relationship Id="rId16" Type="http://schemas.openxmlformats.org/officeDocument/2006/relationships/ctrlProp" Target="../ctrlProps/ctrlProp31.xml"/><Relationship Id="rId1" Type="http://schemas.openxmlformats.org/officeDocument/2006/relationships/drawing" Target="../drawings/drawing3.xml"/><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K634"/>
  <sheetViews>
    <sheetView showGridLines="0" zoomScale="85" zoomScaleNormal="85" workbookViewId="0">
      <selection activeCell="B3" sqref="B3:G3"/>
    </sheetView>
  </sheetViews>
  <sheetFormatPr defaultColWidth="8.85546875" defaultRowHeight="14.25" x14ac:dyDescent="0.25"/>
  <cols>
    <col min="1" max="1" width="5" style="1" customWidth="1"/>
    <col min="2" max="2" width="38.85546875" style="1" customWidth="1"/>
    <col min="3" max="4" width="18.140625" style="1" customWidth="1"/>
    <col min="5" max="6" width="23" style="1" customWidth="1"/>
    <col min="7" max="7" width="9.5703125" style="1" customWidth="1"/>
    <col min="8" max="9" width="18.140625" style="1" customWidth="1"/>
    <col min="10" max="10" width="23.85546875" style="1" customWidth="1"/>
    <col min="11" max="11" width="5" style="1" customWidth="1"/>
  </cols>
  <sheetData>
    <row r="1" spans="1:11" ht="30" customHeight="1" x14ac:dyDescent="0.25">
      <c r="K1" s="1" t="s">
        <v>0</v>
      </c>
    </row>
    <row r="2" spans="1:11" ht="30" customHeight="1" x14ac:dyDescent="0.25">
      <c r="B2" s="71" t="s">
        <v>1</v>
      </c>
      <c r="C2" s="71"/>
      <c r="D2" s="71"/>
      <c r="E2" s="71"/>
      <c r="F2" s="71"/>
      <c r="G2" s="71"/>
    </row>
    <row r="3" spans="1:11" ht="99.95" customHeight="1" x14ac:dyDescent="0.25">
      <c r="A3" s="2"/>
      <c r="B3" s="81" t="s">
        <v>28</v>
      </c>
      <c r="C3" s="81"/>
      <c r="D3" s="81"/>
      <c r="E3" s="81"/>
      <c r="F3" s="81"/>
      <c r="G3" s="81"/>
    </row>
    <row r="4" spans="1:11" ht="27.95" customHeight="1" x14ac:dyDescent="0.25">
      <c r="A4" s="3"/>
      <c r="B4" s="4"/>
      <c r="C4" s="4"/>
      <c r="D4" s="4"/>
      <c r="E4" s="4"/>
      <c r="F4" s="4"/>
      <c r="G4" s="4"/>
      <c r="H4" s="4"/>
      <c r="I4" s="4"/>
      <c r="J4" s="4"/>
    </row>
    <row r="5" spans="1:11" ht="27.95" customHeight="1" x14ac:dyDescent="0.3">
      <c r="A5" s="3"/>
      <c r="B5" s="80" t="s">
        <v>2</v>
      </c>
      <c r="C5" s="77" t="s">
        <v>6</v>
      </c>
      <c r="D5" s="77"/>
      <c r="E5" s="12">
        <f>'Personeel en Materiaal Inhollan'!$E$16</f>
        <v>3964</v>
      </c>
      <c r="F5" s="12"/>
      <c r="G5" s="5"/>
      <c r="H5" s="6"/>
      <c r="I5" s="6"/>
      <c r="J5" s="6"/>
    </row>
    <row r="6" spans="1:11" ht="27.95" customHeight="1" x14ac:dyDescent="0.3">
      <c r="A6" s="3"/>
      <c r="B6" s="80"/>
      <c r="C6" s="78" t="s">
        <v>7</v>
      </c>
      <c r="D6" s="78"/>
      <c r="E6" s="13">
        <f>'Personeel en Materiaal Partners'!E16</f>
        <v>2965</v>
      </c>
      <c r="F6" s="13"/>
      <c r="G6" s="5"/>
      <c r="H6" s="74" t="s">
        <v>11</v>
      </c>
      <c r="I6" s="74"/>
      <c r="J6" s="6"/>
    </row>
    <row r="7" spans="1:11" ht="27.95" customHeight="1" x14ac:dyDescent="0.3">
      <c r="A7" s="3"/>
      <c r="B7" s="80"/>
      <c r="C7" s="73" t="s">
        <v>8</v>
      </c>
      <c r="D7" s="73"/>
      <c r="E7" s="14">
        <f>E5+E6</f>
        <v>6929</v>
      </c>
      <c r="F7" s="14"/>
      <c r="G7" s="5"/>
      <c r="H7" s="17" t="s">
        <v>12</v>
      </c>
      <c r="I7" s="17" t="s">
        <v>13</v>
      </c>
      <c r="J7" s="6"/>
    </row>
    <row r="8" spans="1:11" ht="27.95" customHeight="1" x14ac:dyDescent="0.3">
      <c r="A8" s="5"/>
      <c r="B8" s="5"/>
      <c r="C8" s="5"/>
      <c r="D8" s="5"/>
      <c r="E8" s="15"/>
      <c r="F8" s="15"/>
      <c r="G8" s="5"/>
      <c r="H8" s="18">
        <v>8</v>
      </c>
      <c r="I8" s="20">
        <v>50</v>
      </c>
      <c r="J8" s="6"/>
    </row>
    <row r="9" spans="1:11" ht="27.95" customHeight="1" x14ac:dyDescent="0.3">
      <c r="A9" s="3"/>
      <c r="B9" s="79" t="s">
        <v>3</v>
      </c>
      <c r="C9" s="77" t="s">
        <v>6</v>
      </c>
      <c r="D9" s="77"/>
      <c r="E9" s="12">
        <f>'Personeel en Materiaal Inhollan'!$E$28</f>
        <v>1637</v>
      </c>
      <c r="F9" s="12"/>
      <c r="G9" s="5"/>
      <c r="H9" s="19">
        <v>9</v>
      </c>
      <c r="I9" s="21">
        <v>60</v>
      </c>
      <c r="J9" s="6"/>
    </row>
    <row r="10" spans="1:11" ht="27.95" customHeight="1" x14ac:dyDescent="0.3">
      <c r="A10" s="3"/>
      <c r="B10" s="79"/>
      <c r="C10" s="78" t="s">
        <v>7</v>
      </c>
      <c r="D10" s="78"/>
      <c r="E10" s="13">
        <f>'Personeel en Materiaal Partners'!$E$28</f>
        <v>1030</v>
      </c>
      <c r="F10" s="13"/>
      <c r="G10" s="5"/>
      <c r="H10" s="18">
        <v>10</v>
      </c>
      <c r="I10" s="20">
        <v>66</v>
      </c>
      <c r="J10" s="6"/>
    </row>
    <row r="11" spans="1:11" ht="27.95" customHeight="1" x14ac:dyDescent="0.3">
      <c r="A11" s="3"/>
      <c r="B11" s="79"/>
      <c r="C11" s="73" t="s">
        <v>9</v>
      </c>
      <c r="D11" s="73"/>
      <c r="E11" s="14">
        <f>E9+E10</f>
        <v>2667</v>
      </c>
      <c r="F11" s="14"/>
      <c r="G11" s="5"/>
      <c r="H11" s="19">
        <v>11</v>
      </c>
      <c r="I11" s="21">
        <v>76</v>
      </c>
      <c r="J11" s="6"/>
    </row>
    <row r="12" spans="1:11" ht="27.95" customHeight="1" x14ac:dyDescent="0.25">
      <c r="A12" s="3"/>
      <c r="B12" s="7"/>
      <c r="C12" s="7"/>
      <c r="D12" s="7"/>
      <c r="E12" s="16"/>
      <c r="F12" s="16"/>
      <c r="G12" s="7"/>
      <c r="H12" s="18">
        <v>12</v>
      </c>
      <c r="I12" s="20">
        <v>85</v>
      </c>
      <c r="J12" s="7"/>
    </row>
    <row r="13" spans="1:11" ht="27.95" customHeight="1" x14ac:dyDescent="0.25">
      <c r="A13" s="3"/>
      <c r="B13" s="72" t="s">
        <v>4</v>
      </c>
      <c r="C13" s="75" t="s">
        <v>6</v>
      </c>
      <c r="D13" s="75"/>
      <c r="E13" s="12">
        <f>'Personeel en Materiaal Inhollan'!F16 + 'Personeel en Materiaal Inhollan'!F28</f>
        <v>4165</v>
      </c>
      <c r="F13" s="12"/>
      <c r="G13" s="7"/>
      <c r="H13" s="19">
        <v>13</v>
      </c>
      <c r="I13" s="21">
        <v>92</v>
      </c>
      <c r="J13" s="7"/>
    </row>
    <row r="14" spans="1:11" ht="27.95" customHeight="1" x14ac:dyDescent="0.25">
      <c r="A14" s="3"/>
      <c r="B14" s="72"/>
      <c r="C14" s="76" t="s">
        <v>7</v>
      </c>
      <c r="D14" s="76"/>
      <c r="E14" s="13">
        <f>'Personeel en Materiaal Partners'!F16 +'Personeel en Materiaal Partners'!F28</f>
        <v>2215</v>
      </c>
      <c r="F14" s="13"/>
      <c r="G14" s="7"/>
      <c r="H14" s="18">
        <v>14</v>
      </c>
      <c r="I14" s="20">
        <v>102</v>
      </c>
      <c r="J14" s="7"/>
    </row>
    <row r="15" spans="1:11" ht="27.95" customHeight="1" x14ac:dyDescent="0.25">
      <c r="A15" s="3"/>
      <c r="B15" s="72"/>
      <c r="C15" s="73" t="s">
        <v>10</v>
      </c>
      <c r="D15" s="73"/>
      <c r="E15" s="14">
        <f>E13+E14</f>
        <v>6380</v>
      </c>
      <c r="F15" s="14"/>
      <c r="G15" s="7"/>
      <c r="H15" s="19">
        <v>15</v>
      </c>
      <c r="I15" s="21">
        <v>112</v>
      </c>
      <c r="J15" s="7"/>
    </row>
    <row r="16" spans="1:11" ht="27.95" customHeight="1" x14ac:dyDescent="0.25">
      <c r="A16" s="7"/>
      <c r="B16" s="7"/>
      <c r="C16" s="7"/>
      <c r="D16" s="7"/>
      <c r="E16" s="16"/>
      <c r="F16" s="16"/>
      <c r="G16" s="7"/>
      <c r="H16" s="18">
        <v>16</v>
      </c>
      <c r="I16" s="20">
        <v>124</v>
      </c>
      <c r="J16" s="7"/>
    </row>
    <row r="17" spans="1:10" ht="27.95" customHeight="1" x14ac:dyDescent="0.25">
      <c r="A17" s="3"/>
      <c r="B17" s="17" t="s">
        <v>5</v>
      </c>
      <c r="C17" s="11"/>
      <c r="D17" s="11"/>
      <c r="E17" s="30">
        <f>E7+E11-E15</f>
        <v>3216</v>
      </c>
      <c r="F17" s="30"/>
      <c r="G17" s="7"/>
      <c r="H17" s="7"/>
      <c r="I17" s="7"/>
      <c r="J17" s="7"/>
    </row>
    <row r="18" spans="1:10" ht="27.95" customHeight="1" x14ac:dyDescent="0.25">
      <c r="A18" s="7"/>
      <c r="B18" s="7"/>
      <c r="C18" s="7"/>
      <c r="D18" s="7"/>
      <c r="E18" s="7"/>
      <c r="F18" s="7"/>
      <c r="G18" s="7"/>
      <c r="H18" s="7"/>
      <c r="I18" s="7"/>
      <c r="J18" s="7"/>
    </row>
    <row r="19" spans="1:10" ht="27.95" customHeight="1" x14ac:dyDescent="0.25"/>
    <row r="20" spans="1:10" ht="27.95" customHeight="1" x14ac:dyDescent="0.25"/>
    <row r="21" spans="1:10" ht="27.95" customHeight="1" x14ac:dyDescent="0.25"/>
    <row r="22" spans="1:10" ht="27.95" customHeight="1" x14ac:dyDescent="0.25"/>
    <row r="23" spans="1:10" ht="27.95" customHeight="1" x14ac:dyDescent="0.25"/>
    <row r="24" spans="1:10" ht="27.95" customHeight="1" x14ac:dyDescent="0.25"/>
    <row r="25" spans="1:10" ht="27.95" customHeight="1" x14ac:dyDescent="0.25"/>
    <row r="26" spans="1:10" ht="27.95" customHeight="1" x14ac:dyDescent="0.25"/>
    <row r="27" spans="1:10" ht="27.95" customHeight="1" x14ac:dyDescent="0.25"/>
    <row r="28" spans="1:10" ht="27.95" customHeight="1" x14ac:dyDescent="0.25"/>
    <row r="29" spans="1:10" ht="27.95" customHeight="1" x14ac:dyDescent="0.25"/>
    <row r="30" spans="1:10" ht="27.95" customHeight="1" x14ac:dyDescent="0.25"/>
    <row r="31" spans="1:10" ht="27.95" customHeight="1" x14ac:dyDescent="0.25"/>
    <row r="32" spans="1:10" ht="27.95" customHeight="1" x14ac:dyDescent="0.25"/>
    <row r="33" spans="1:11" ht="27.95" customHeight="1" x14ac:dyDescent="0.25"/>
    <row r="34" spans="1:11" ht="27.95" customHeight="1" x14ac:dyDescent="0.25">
      <c r="A34" s="3"/>
    </row>
    <row r="35" spans="1:11" ht="27.95" customHeight="1" x14ac:dyDescent="0.25">
      <c r="A35" s="3"/>
    </row>
    <row r="36" spans="1:11" ht="27.95" customHeight="1" x14ac:dyDescent="0.25">
      <c r="A36" s="3"/>
    </row>
    <row r="37" spans="1:11" ht="27.95" customHeight="1" x14ac:dyDescent="0.25">
      <c r="A37" s="3"/>
    </row>
    <row r="38" spans="1:11" ht="27.95" customHeight="1" x14ac:dyDescent="0.25">
      <c r="A38" s="3"/>
    </row>
    <row r="39" spans="1:11" ht="27.95" customHeight="1" x14ac:dyDescent="0.25">
      <c r="A39" s="3"/>
    </row>
    <row r="40" spans="1:11" ht="27.95" customHeight="1" x14ac:dyDescent="0.25">
      <c r="A40" s="3"/>
    </row>
    <row r="41" spans="1:11" ht="27.95" customHeight="1" x14ac:dyDescent="0.25">
      <c r="A41" s="3"/>
    </row>
    <row r="42" spans="1:11" ht="27.95" customHeight="1" x14ac:dyDescent="0.25">
      <c r="A42" s="3"/>
    </row>
    <row r="43" spans="1:11" ht="27.95" customHeight="1" x14ac:dyDescent="0.25">
      <c r="A43" s="9"/>
      <c r="K43" s="9"/>
    </row>
    <row r="44" spans="1:11" ht="27.95" customHeight="1" x14ac:dyDescent="0.25">
      <c r="A44" s="9"/>
      <c r="K44" s="9"/>
    </row>
    <row r="45" spans="1:11" ht="27.95" customHeight="1" x14ac:dyDescent="0.25">
      <c r="A45" s="9"/>
      <c r="B45" s="9"/>
      <c r="C45" s="9"/>
      <c r="D45" s="9"/>
      <c r="E45" s="9"/>
      <c r="F45" s="9"/>
      <c r="G45" s="9"/>
      <c r="K45" s="9"/>
    </row>
    <row r="46" spans="1:11" ht="27.95" customHeight="1" x14ac:dyDescent="0.25">
      <c r="A46" s="9"/>
      <c r="B46" s="9"/>
      <c r="C46" s="9"/>
      <c r="D46" s="9"/>
      <c r="E46" s="9"/>
      <c r="F46" s="9"/>
      <c r="K46" s="9"/>
    </row>
    <row r="47" spans="1:11" ht="27.95" customHeight="1" x14ac:dyDescent="0.25">
      <c r="A47" s="9"/>
      <c r="B47" s="9"/>
      <c r="C47" s="9"/>
      <c r="D47" s="9"/>
      <c r="E47" s="9"/>
      <c r="F47" s="9"/>
      <c r="G47" s="9"/>
      <c r="K47" s="9"/>
    </row>
    <row r="48" spans="1:11" ht="28.15" customHeight="1" x14ac:dyDescent="0.25">
      <c r="A48" s="9"/>
      <c r="B48" s="9"/>
      <c r="C48" s="9"/>
      <c r="D48" s="9"/>
      <c r="E48" s="9"/>
      <c r="F48" s="9"/>
      <c r="G48" s="9"/>
      <c r="K48" s="9"/>
    </row>
    <row r="49" spans="1:11" ht="30.6" customHeight="1" x14ac:dyDescent="0.25">
      <c r="A49" s="9"/>
      <c r="B49" s="9"/>
      <c r="C49" s="9"/>
      <c r="D49" s="9"/>
      <c r="E49" s="9"/>
      <c r="F49" s="9"/>
      <c r="G49" s="9"/>
      <c r="K49" s="9"/>
    </row>
    <row r="50" spans="1:11" ht="27.6" customHeight="1" x14ac:dyDescent="0.25">
      <c r="A50" s="9"/>
      <c r="B50" s="9"/>
      <c r="C50" s="9"/>
      <c r="D50" s="9"/>
      <c r="E50" s="9"/>
      <c r="F50" s="9"/>
      <c r="G50" s="9"/>
      <c r="K50" s="9"/>
    </row>
    <row r="51" spans="1:11" ht="17.25" x14ac:dyDescent="0.25">
      <c r="A51" s="9"/>
      <c r="B51" s="9"/>
      <c r="C51" s="9"/>
      <c r="D51" s="9"/>
      <c r="E51" s="9"/>
      <c r="F51" s="9"/>
      <c r="G51" s="9"/>
      <c r="K51" s="9"/>
    </row>
    <row r="52" spans="1:11" ht="17.25" x14ac:dyDescent="0.25">
      <c r="A52" s="9"/>
      <c r="B52" s="9"/>
      <c r="C52" s="9"/>
      <c r="D52" s="9"/>
      <c r="E52" s="9"/>
      <c r="F52" s="9"/>
      <c r="G52" s="9"/>
      <c r="K52" s="9"/>
    </row>
    <row r="53" spans="1:11" ht="17.25" x14ac:dyDescent="0.25">
      <c r="A53" s="9"/>
      <c r="B53" s="9"/>
      <c r="C53" s="9"/>
      <c r="D53" s="9"/>
      <c r="E53" s="9"/>
      <c r="F53" s="9"/>
      <c r="G53" s="9"/>
      <c r="H53" s="9"/>
      <c r="I53" s="9"/>
      <c r="J53" s="9"/>
      <c r="K53" s="9"/>
    </row>
    <row r="54" spans="1:11" x14ac:dyDescent="0.25">
      <c r="A54"/>
      <c r="B54"/>
      <c r="C54"/>
      <c r="D54"/>
      <c r="E54"/>
      <c r="F54"/>
      <c r="G54"/>
      <c r="H54"/>
      <c r="I54"/>
      <c r="J54"/>
      <c r="K54"/>
    </row>
    <row r="55" spans="1:11" x14ac:dyDescent="0.25">
      <c r="A55"/>
      <c r="B55"/>
      <c r="C55"/>
      <c r="D55"/>
      <c r="E55"/>
      <c r="F55"/>
      <c r="G55"/>
      <c r="H55"/>
      <c r="I55"/>
      <c r="J55"/>
      <c r="K55"/>
    </row>
    <row r="56" spans="1:11" x14ac:dyDescent="0.25">
      <c r="A56"/>
      <c r="B56"/>
      <c r="C56"/>
      <c r="D56"/>
      <c r="E56"/>
      <c r="F56"/>
      <c r="G56"/>
      <c r="H56"/>
      <c r="I56"/>
      <c r="J56"/>
      <c r="K56"/>
    </row>
    <row r="57" spans="1:11" x14ac:dyDescent="0.25">
      <c r="A57"/>
      <c r="B57"/>
      <c r="C57"/>
      <c r="D57"/>
      <c r="E57"/>
      <c r="F57"/>
      <c r="G57"/>
      <c r="H57"/>
      <c r="I57"/>
      <c r="J57"/>
      <c r="K57"/>
    </row>
    <row r="58" spans="1:11" x14ac:dyDescent="0.25">
      <c r="A58"/>
      <c r="B58"/>
      <c r="C58"/>
      <c r="D58"/>
      <c r="E58"/>
      <c r="F58"/>
      <c r="G58"/>
      <c r="H58"/>
      <c r="I58"/>
      <c r="J58"/>
      <c r="K58"/>
    </row>
    <row r="59" spans="1:11" x14ac:dyDescent="0.25">
      <c r="A59"/>
      <c r="B59"/>
      <c r="C59"/>
      <c r="D59"/>
      <c r="E59"/>
      <c r="F59"/>
      <c r="G59"/>
      <c r="H59"/>
      <c r="I59"/>
      <c r="J59"/>
      <c r="K59"/>
    </row>
    <row r="60" spans="1:11" x14ac:dyDescent="0.25">
      <c r="A60"/>
      <c r="B60"/>
      <c r="C60"/>
      <c r="D60"/>
      <c r="E60"/>
      <c r="F60"/>
      <c r="G60"/>
      <c r="H60"/>
      <c r="I60"/>
      <c r="J60"/>
      <c r="K60"/>
    </row>
    <row r="61" spans="1:11" x14ac:dyDescent="0.25">
      <c r="A61"/>
      <c r="B61"/>
      <c r="C61"/>
      <c r="D61"/>
      <c r="E61"/>
      <c r="F61"/>
      <c r="G61"/>
      <c r="H61"/>
      <c r="I61"/>
      <c r="J61"/>
      <c r="K61"/>
    </row>
    <row r="62" spans="1:11" x14ac:dyDescent="0.25">
      <c r="A62"/>
      <c r="B62"/>
      <c r="C62"/>
      <c r="D62"/>
      <c r="E62"/>
      <c r="F62"/>
      <c r="G62"/>
      <c r="H62"/>
      <c r="I62"/>
      <c r="J62"/>
      <c r="K62"/>
    </row>
    <row r="63" spans="1:11" x14ac:dyDescent="0.25">
      <c r="A63"/>
      <c r="B63"/>
      <c r="C63"/>
      <c r="D63"/>
      <c r="E63"/>
      <c r="F63"/>
      <c r="G63"/>
      <c r="H63"/>
      <c r="I63"/>
      <c r="J63"/>
      <c r="K63"/>
    </row>
    <row r="64" spans="1:11" x14ac:dyDescent="0.25">
      <c r="A64"/>
      <c r="B64"/>
      <c r="C64"/>
      <c r="D64"/>
      <c r="E64"/>
      <c r="F64"/>
      <c r="G64"/>
      <c r="H64"/>
      <c r="I64"/>
      <c r="J64"/>
      <c r="K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sheetData>
  <sheetProtection algorithmName="SHA-512" hashValue="AcEkmHTyLFq7bb+3ZrniuwFk2xG1YC+m7f0gJe+2rQdvaP+6vNvqSG++gPOZxqGeo1hMbZx7jLvGERIbO3Wyew==" saltValue="BmD6AX/oCVwoAz6bizIPtw==" spinCount="100000" sheet="1" selectLockedCells="1"/>
  <protectedRanges>
    <protectedRange sqref="B3" name="Projectnaam"/>
  </protectedRanges>
  <mergeCells count="15">
    <mergeCell ref="B2:G2"/>
    <mergeCell ref="B13:B15"/>
    <mergeCell ref="C15:D15"/>
    <mergeCell ref="H6:I6"/>
    <mergeCell ref="C13:D13"/>
    <mergeCell ref="C14:D14"/>
    <mergeCell ref="C7:D7"/>
    <mergeCell ref="C9:D9"/>
    <mergeCell ref="C10:D10"/>
    <mergeCell ref="C11:D11"/>
    <mergeCell ref="B9:B11"/>
    <mergeCell ref="B5:B7"/>
    <mergeCell ref="C5:D5"/>
    <mergeCell ref="C6:D6"/>
    <mergeCell ref="B3:G3"/>
  </mergeCells>
  <phoneticPr fontId="2" type="noConversion"/>
  <dataValidations disablePrompts="1" xWindow="443" yWindow="468" count="17">
    <dataValidation allowBlank="1" showInputMessage="1" showErrorMessage="1" prompt="Enter projected Income in cell E4 and Extra projected income in cell E5. Total projected monthly income is auto-calculated in cell E6. Actual Monthly Income label is in cell below." sqref="B5" xr:uid="{00000000-0002-0000-0000-000002000000}"/>
    <dataValidation allowBlank="1" showInputMessage="1" showErrorMessage="1" prompt="Enter actual income 1 in this cell" sqref="E9:F9" xr:uid="{00000000-0002-0000-0000-000004000000}"/>
    <dataValidation allowBlank="1" showInputMessage="1" showErrorMessage="1" prompt="Enter actual extra income in this cell" sqref="E10:F10" xr:uid="{00000000-0002-0000-0000-000006000000}"/>
    <dataValidation allowBlank="1" showInputMessage="1" showErrorMessage="1" prompt="Total projected monthly income is auto calculated in this cell" sqref="E7:F7" xr:uid="{00000000-0002-0000-0000-000008000000}"/>
    <dataValidation allowBlank="1" showInputMessage="1" showErrorMessage="1" prompt="Enter actual Income in cell E7 and Extra actual income in cell E8. Total actual monthly income is auto-calculated in cell E9. Income summary is auto-calculated starting in cell E11." sqref="B9" xr:uid="{00000000-0002-0000-0000-000009000000}"/>
    <dataValidation allowBlank="1" showInputMessage="1" showErrorMessage="1" prompt="Total actual monthly income is auto calculated in this cell" sqref="E11:F11" xr:uid="{00000000-0002-0000-0000-00000A000000}"/>
    <dataValidation allowBlank="1" showInputMessage="1" showErrorMessage="1" prompt="Enter projected income 1 in this cell" sqref="E5:F5" xr:uid="{00000000-0002-0000-0000-00002A000000}"/>
    <dataValidation allowBlank="1" showInputMessage="1" showErrorMessage="1" prompt="Enter projected extra income in this cell" sqref="E6:F6" xr:uid="{00000000-0002-0000-0000-00002B000000}"/>
    <dataValidation allowBlank="1" showInputMessage="1" showErrorMessage="1" prompt="Actual Balance is auto-calculated in cell E15" sqref="B17" xr:uid="{00000000-0002-0000-0000-00002C000000}"/>
    <dataValidation allowBlank="1" showInputMessage="1" showErrorMessage="1" prompt="Total projected expense is auto calculated in this cell" sqref="E13:F13 E14" xr:uid="{00000000-0002-0000-0000-00002D000000}"/>
    <dataValidation allowBlank="1" showInputMessage="1" showErrorMessage="1" prompt="Total actual expense is auto calculated in this cell" sqref="F14" xr:uid="{00000000-0002-0000-0000-00002E000000}"/>
    <dataValidation allowBlank="1" showInputMessage="1" showErrorMessage="1" prompt="Total expense difference is auto calculated in this cell" sqref="E15:F15" xr:uid="{00000000-0002-0000-0000-00002F000000}"/>
    <dataValidation allowBlank="1" showInputMessage="1" showErrorMessage="1" prompt="Total Projected Expense is auto-calculated in cell E11" sqref="B13" xr:uid="{00000000-0002-0000-0000-000030000000}"/>
    <dataValidation allowBlank="1" showInputMessage="1" showErrorMessage="1" prompt="Actual balance is auto calculated in this cell" sqref="E17:F17" xr:uid="{00000000-0002-0000-0000-000035000000}"/>
    <dataValidation allowBlank="1" showInputMessage="1" showErrorMessage="1" prompt="Create Personal Monthly Budget in this worksheet. Projected and Actual income starts in cell B4. Sample tables for expense categories are in two columns starting in cells B18 and G18." sqref="A1:A2" xr:uid="{97EEB7C7-B66C-4C3A-83F7-9AB368D645D5}"/>
    <dataValidation type="list" allowBlank="1" showInputMessage="1" showErrorMessage="1" sqref="D45:D49" xr:uid="{85807F45-ED50-4076-A134-F366E2DA9D9C}">
      <formula1>$H$8:$H$16</formula1>
    </dataValidation>
    <dataValidation allowBlank="1" showInputMessage="1" showErrorMessage="1" promptTitle="Projectnaam en invulinistructies" prompt="Vul hier de naam van het project in (acronym) en vul vervolgens in de tabladed &quot;Personeel en Materiaal Inholland&quot; en &quot;Personeel en Materiaal partners&quot; de loonkosten en materiaalkosten in. Geef d.m.v. de vinkjes aan welke posten cofienanciering zijn." sqref="B3:G3" xr:uid="{D0B0D4F2-3DDA-46AB-B90D-3E0315D841B0}"/>
  </dataValidations>
  <printOptions horizontalCentered="1"/>
  <pageMargins left="0.25" right="0.25" top="0.75" bottom="0.75" header="0.3" footer="0.3"/>
  <pageSetup paperSize="9" scale="51" fitToHeight="0" orientation="portrait" horizontalDpi="4294967292" r:id="rId1"/>
  <headerFooter differentFirst="1" alignWithMargins="0">
    <oddFooter>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23E09-42BA-47C0-A573-3DA5DD99AD61}">
  <dimension ref="A1:M49"/>
  <sheetViews>
    <sheetView tabSelected="1" workbookViewId="0">
      <selection activeCell="B23" sqref="B23"/>
    </sheetView>
  </sheetViews>
  <sheetFormatPr defaultRowHeight="14.25" x14ac:dyDescent="0.25"/>
  <cols>
    <col min="2" max="2" width="34.7109375" bestFit="1" customWidth="1"/>
    <col min="3" max="3" width="14.85546875" bestFit="1" customWidth="1"/>
    <col min="4" max="4" width="14.5703125" bestFit="1" customWidth="1"/>
    <col min="5" max="5" width="24.85546875" bestFit="1" customWidth="1"/>
    <col min="6" max="6" width="25.42578125" bestFit="1" customWidth="1"/>
    <col min="7" max="7" width="7.42578125" bestFit="1" customWidth="1"/>
    <col min="8" max="8" width="6.42578125" bestFit="1" customWidth="1"/>
    <col min="9" max="9" width="13.42578125" customWidth="1"/>
    <col min="10" max="10" width="10.7109375" customWidth="1"/>
  </cols>
  <sheetData>
    <row r="1" spans="1:13" ht="17.100000000000001" customHeight="1" x14ac:dyDescent="0.3">
      <c r="A1" s="3"/>
      <c r="B1" s="6"/>
      <c r="C1" s="6"/>
      <c r="D1" s="6"/>
      <c r="E1" s="6"/>
      <c r="F1" s="6"/>
      <c r="G1" s="5"/>
      <c r="H1" s="5"/>
      <c r="I1" s="3"/>
      <c r="J1" s="3"/>
      <c r="K1" s="3"/>
      <c r="L1" s="3"/>
      <c r="M1" s="3"/>
    </row>
    <row r="2" spans="1:13" ht="17.100000000000001" customHeight="1" x14ac:dyDescent="0.3">
      <c r="A2" s="3"/>
      <c r="B2" s="6"/>
      <c r="C2" s="6"/>
      <c r="D2" s="6"/>
      <c r="E2" s="6"/>
      <c r="F2" s="6"/>
      <c r="G2" s="5"/>
      <c r="H2" s="5"/>
      <c r="I2" s="3"/>
      <c r="J2" s="3"/>
      <c r="K2" s="3"/>
      <c r="L2" s="3"/>
      <c r="M2" s="3"/>
    </row>
    <row r="3" spans="1:13" ht="17.100000000000001" customHeight="1" x14ac:dyDescent="0.3">
      <c r="A3" s="3"/>
      <c r="B3" s="6"/>
      <c r="C3" s="6"/>
      <c r="D3" s="6"/>
      <c r="E3" s="6"/>
      <c r="F3" s="6"/>
      <c r="G3" s="5"/>
      <c r="H3" s="5"/>
      <c r="I3" s="3"/>
      <c r="J3" s="3"/>
      <c r="K3" s="3"/>
      <c r="L3" s="3"/>
      <c r="M3" s="3"/>
    </row>
    <row r="4" spans="1:13" ht="17.100000000000001" customHeight="1" x14ac:dyDescent="0.3">
      <c r="A4" s="3"/>
      <c r="B4" s="6"/>
      <c r="C4" s="6"/>
      <c r="D4" s="6"/>
      <c r="E4" s="6"/>
      <c r="F4" s="6"/>
      <c r="G4" s="5"/>
      <c r="H4" s="5"/>
      <c r="I4" s="3"/>
      <c r="J4" s="3"/>
      <c r="K4" s="3"/>
      <c r="L4" s="3"/>
      <c r="M4" s="3"/>
    </row>
    <row r="5" spans="1:13" ht="17.100000000000001" customHeight="1" x14ac:dyDescent="0.25">
      <c r="A5" s="3"/>
      <c r="B5" s="41" t="s">
        <v>14</v>
      </c>
      <c r="C5" s="41" t="s">
        <v>15</v>
      </c>
      <c r="D5" s="41" t="s">
        <v>12</v>
      </c>
      <c r="E5" s="41" t="s">
        <v>16</v>
      </c>
      <c r="F5" s="41" t="s">
        <v>4</v>
      </c>
      <c r="G5" s="3"/>
      <c r="H5" s="55"/>
      <c r="I5" s="3"/>
      <c r="J5" s="3"/>
      <c r="K5" s="3"/>
      <c r="L5" s="3"/>
      <c r="M5" s="3"/>
    </row>
    <row r="6" spans="1:13" ht="17.100000000000001" customHeight="1" x14ac:dyDescent="0.25">
      <c r="A6" s="3"/>
      <c r="B6" s="31" t="s">
        <v>22</v>
      </c>
      <c r="C6" s="32">
        <v>10</v>
      </c>
      <c r="D6" s="32">
        <v>11</v>
      </c>
      <c r="E6" s="22">
        <f>IFERROR((VLOOKUP(D6,'Begroting - Overzicht'!$H$8:$I$16,2,0)*C6),"")</f>
        <v>760</v>
      </c>
      <c r="F6" s="31"/>
      <c r="G6" s="3"/>
      <c r="H6" s="57">
        <f t="shared" ref="H6:H15" si="0">IFERROR(E6*(K6=TRUE),0)</f>
        <v>0</v>
      </c>
      <c r="I6" s="3"/>
      <c r="J6" s="3"/>
      <c r="K6" s="61" t="b">
        <v>0</v>
      </c>
      <c r="L6" s="3"/>
      <c r="M6" s="3"/>
    </row>
    <row r="7" spans="1:13" ht="17.100000000000001" customHeight="1" x14ac:dyDescent="0.25">
      <c r="A7" s="3"/>
      <c r="B7" s="33" t="s">
        <v>23</v>
      </c>
      <c r="C7" s="34">
        <v>1</v>
      </c>
      <c r="D7" s="34">
        <v>11</v>
      </c>
      <c r="E7" s="24">
        <f>IFERROR((VLOOKUP(D7,'Begroting - Overzicht'!$H$8:$I$16,2,0)*C7),"")</f>
        <v>76</v>
      </c>
      <c r="F7" s="42"/>
      <c r="G7" s="3"/>
      <c r="H7" s="57">
        <f t="shared" si="0"/>
        <v>0</v>
      </c>
      <c r="I7" s="3"/>
      <c r="J7" s="3"/>
      <c r="K7" s="61" t="b">
        <v>0</v>
      </c>
      <c r="L7" s="3"/>
      <c r="M7" s="3"/>
    </row>
    <row r="8" spans="1:13" ht="17.100000000000001" customHeight="1" x14ac:dyDescent="0.25">
      <c r="A8" s="3"/>
      <c r="B8" s="31" t="s">
        <v>24</v>
      </c>
      <c r="C8" s="32">
        <v>10</v>
      </c>
      <c r="D8" s="32">
        <v>14</v>
      </c>
      <c r="E8" s="22">
        <f>IFERROR((VLOOKUP(D8,'Begroting - Overzicht'!$H$8:$I$16,2,0)*C8),"")</f>
        <v>1020</v>
      </c>
      <c r="F8" s="31"/>
      <c r="G8" s="3"/>
      <c r="H8" s="57">
        <f t="shared" si="0"/>
        <v>1020</v>
      </c>
      <c r="I8" s="3"/>
      <c r="J8" s="3"/>
      <c r="K8" s="61" t="b">
        <v>1</v>
      </c>
      <c r="L8" s="3"/>
      <c r="M8" s="3"/>
    </row>
    <row r="9" spans="1:13" ht="17.100000000000001" customHeight="1" x14ac:dyDescent="0.25">
      <c r="A9" s="3"/>
      <c r="B9" s="33" t="s">
        <v>27</v>
      </c>
      <c r="C9" s="34">
        <v>17</v>
      </c>
      <c r="D9" s="34">
        <v>16</v>
      </c>
      <c r="E9" s="24">
        <f>IFERROR((VLOOKUP(D9,'Begroting - Overzicht'!$H$8:$I$16,2,0)*C9),"")</f>
        <v>2108</v>
      </c>
      <c r="F9" s="42"/>
      <c r="G9" s="3"/>
      <c r="H9" s="57">
        <f t="shared" si="0"/>
        <v>2108</v>
      </c>
      <c r="I9" s="3"/>
      <c r="J9" s="3"/>
      <c r="K9" s="61" t="b">
        <v>1</v>
      </c>
      <c r="L9" s="3"/>
      <c r="M9" s="3"/>
    </row>
    <row r="10" spans="1:13" ht="17.100000000000001" customHeight="1" x14ac:dyDescent="0.25">
      <c r="A10" s="3"/>
      <c r="B10" s="31"/>
      <c r="C10" s="32"/>
      <c r="D10" s="32"/>
      <c r="E10" s="22" t="str">
        <f>IFERROR((VLOOKUP(D10,'Begroting - Overzicht'!$H$8:$I$16,2,0)*C10),"")</f>
        <v/>
      </c>
      <c r="F10" s="31"/>
      <c r="G10" s="3"/>
      <c r="H10" s="57">
        <f t="shared" si="0"/>
        <v>0</v>
      </c>
      <c r="I10" s="3"/>
      <c r="J10" s="3"/>
      <c r="K10" s="61" t="b">
        <v>0</v>
      </c>
      <c r="L10" s="3"/>
      <c r="M10" s="3"/>
    </row>
    <row r="11" spans="1:13" ht="17.100000000000001" customHeight="1" x14ac:dyDescent="0.25">
      <c r="A11" s="3"/>
      <c r="B11" s="33"/>
      <c r="C11" s="34"/>
      <c r="D11" s="34"/>
      <c r="E11" s="24" t="str">
        <f>IFERROR((VLOOKUP(D11,'Begroting - Overzicht'!$H$8:$I$16,2,0)*C11),"")</f>
        <v/>
      </c>
      <c r="F11" s="42"/>
      <c r="G11" s="3"/>
      <c r="H11" s="57">
        <f t="shared" si="0"/>
        <v>0</v>
      </c>
      <c r="I11" s="3"/>
      <c r="J11" s="3"/>
      <c r="K11" s="61" t="b">
        <v>0</v>
      </c>
      <c r="L11" s="3"/>
      <c r="M11" s="3"/>
    </row>
    <row r="12" spans="1:13" ht="17.100000000000001" customHeight="1" x14ac:dyDescent="0.25">
      <c r="A12" s="3"/>
      <c r="B12" s="31"/>
      <c r="C12" s="32"/>
      <c r="D12" s="32"/>
      <c r="E12" s="22" t="str">
        <f>IFERROR((VLOOKUP(D12,'Begroting - Overzicht'!$H$8:$I$16,2,0)*C12),"")</f>
        <v/>
      </c>
      <c r="F12" s="31"/>
      <c r="G12" s="3"/>
      <c r="H12" s="57">
        <f t="shared" si="0"/>
        <v>0</v>
      </c>
      <c r="I12" s="3"/>
      <c r="J12" s="3"/>
      <c r="K12" s="61" t="b">
        <v>0</v>
      </c>
      <c r="L12" s="3"/>
      <c r="M12" s="3"/>
    </row>
    <row r="13" spans="1:13" ht="17.100000000000001" customHeight="1" x14ac:dyDescent="0.25">
      <c r="A13" s="3"/>
      <c r="B13" s="33"/>
      <c r="C13" s="34"/>
      <c r="D13" s="34"/>
      <c r="E13" s="24" t="str">
        <f>IFERROR((VLOOKUP(D13,'Begroting - Overzicht'!$H$8:$I$16,2,0)*C13),"")</f>
        <v/>
      </c>
      <c r="F13" s="42"/>
      <c r="G13" s="3"/>
      <c r="H13" s="57">
        <f t="shared" si="0"/>
        <v>0</v>
      </c>
      <c r="I13" s="3"/>
      <c r="J13" s="3"/>
      <c r="K13" s="61" t="b">
        <v>0</v>
      </c>
      <c r="L13" s="3"/>
      <c r="M13" s="3"/>
    </row>
    <row r="14" spans="1:13" ht="17.100000000000001" customHeight="1" x14ac:dyDescent="0.25">
      <c r="A14" s="3"/>
      <c r="B14" s="31"/>
      <c r="C14" s="32"/>
      <c r="D14" s="32"/>
      <c r="E14" s="22" t="str">
        <f>IFERROR((VLOOKUP(D14,'Begroting - Overzicht'!$H$8:$I$16,2,0)*C14),"")</f>
        <v/>
      </c>
      <c r="F14" s="31"/>
      <c r="G14" s="3"/>
      <c r="H14" s="57">
        <f t="shared" si="0"/>
        <v>0</v>
      </c>
      <c r="I14" s="3"/>
      <c r="J14" s="3"/>
      <c r="K14" s="61" t="b">
        <v>0</v>
      </c>
      <c r="L14" s="3"/>
      <c r="M14" s="3"/>
    </row>
    <row r="15" spans="1:13" ht="17.100000000000001" customHeight="1" x14ac:dyDescent="0.25">
      <c r="A15" s="3"/>
      <c r="B15" s="33"/>
      <c r="C15" s="34"/>
      <c r="D15" s="34"/>
      <c r="E15" s="24" t="str">
        <f>IFERROR((VLOOKUP(D15,'Begroting - Overzicht'!$H$8:$I$16,2,0)*C15),"")</f>
        <v/>
      </c>
      <c r="F15" s="42"/>
      <c r="G15" s="3"/>
      <c r="H15" s="57">
        <f t="shared" si="0"/>
        <v>0</v>
      </c>
      <c r="I15" s="3"/>
      <c r="J15" s="3"/>
      <c r="K15" s="61" t="b">
        <v>0</v>
      </c>
      <c r="L15" s="3"/>
      <c r="M15" s="3"/>
    </row>
    <row r="16" spans="1:13" ht="17.100000000000001" customHeight="1" x14ac:dyDescent="0.3">
      <c r="A16" s="3"/>
      <c r="B16" s="23" t="s">
        <v>16</v>
      </c>
      <c r="C16" s="43">
        <f>SUBTOTAL(109,'Personeel en Materiaal Inhollan'!$C$6:$C$15)</f>
        <v>38</v>
      </c>
      <c r="D16" s="43"/>
      <c r="E16" s="44">
        <f>SUBTOTAL(109,'Personeel en Materiaal Inhollan'!$E$6:$E$15)</f>
        <v>3964</v>
      </c>
      <c r="F16" s="45">
        <f>SUM(H6:H15)</f>
        <v>3128</v>
      </c>
      <c r="G16" s="3"/>
      <c r="H16" s="57">
        <f>SUBTOTAL(109,H6:H15)</f>
        <v>3128</v>
      </c>
      <c r="I16" s="3"/>
      <c r="J16" s="3"/>
      <c r="K16" s="61"/>
      <c r="L16" s="3"/>
      <c r="M16" s="3"/>
    </row>
    <row r="17" spans="1:13" ht="17.100000000000001" customHeight="1" x14ac:dyDescent="0.25">
      <c r="A17" s="3"/>
      <c r="B17" s="9"/>
      <c r="C17" s="10"/>
      <c r="D17" s="10"/>
      <c r="E17" s="10"/>
      <c r="F17" s="10"/>
      <c r="G17" s="3"/>
      <c r="H17" s="58"/>
      <c r="I17" s="3"/>
      <c r="J17" s="3"/>
      <c r="K17" s="62"/>
      <c r="L17" s="3"/>
      <c r="M17" s="3"/>
    </row>
    <row r="18" spans="1:13" ht="17.100000000000001" customHeight="1" x14ac:dyDescent="0.25">
      <c r="A18" s="3"/>
      <c r="B18" s="1"/>
      <c r="C18" s="1"/>
      <c r="D18" s="1"/>
      <c r="E18" s="1"/>
      <c r="F18" s="1"/>
      <c r="G18" s="3"/>
      <c r="H18" s="59"/>
      <c r="I18" s="3"/>
      <c r="J18" s="3"/>
      <c r="K18" s="63"/>
      <c r="L18" s="3"/>
      <c r="M18" s="3"/>
    </row>
    <row r="19" spans="1:13" ht="17.100000000000001" customHeight="1" x14ac:dyDescent="0.25">
      <c r="A19" s="3"/>
      <c r="B19" s="8"/>
      <c r="C19" s="8"/>
      <c r="D19" s="8"/>
      <c r="E19" s="8"/>
      <c r="F19" s="3"/>
      <c r="G19" s="3"/>
      <c r="H19" s="60"/>
      <c r="I19" s="3"/>
      <c r="J19" s="3"/>
      <c r="K19" s="64"/>
      <c r="L19" s="3"/>
      <c r="M19" s="3"/>
    </row>
    <row r="20" spans="1:13" ht="17.100000000000001" customHeight="1" x14ac:dyDescent="0.25">
      <c r="A20" s="3"/>
      <c r="B20" s="41" t="s">
        <v>19</v>
      </c>
      <c r="C20" s="41" t="s">
        <v>17</v>
      </c>
      <c r="D20" s="41" t="s">
        <v>18</v>
      </c>
      <c r="E20" s="41" t="s">
        <v>20</v>
      </c>
      <c r="F20" s="41" t="s">
        <v>4</v>
      </c>
      <c r="G20" s="3"/>
      <c r="H20" s="60"/>
      <c r="I20" s="3"/>
      <c r="J20" s="3"/>
      <c r="K20" s="64"/>
      <c r="L20" s="3"/>
      <c r="M20" s="3"/>
    </row>
    <row r="21" spans="1:13" ht="17.100000000000001" customHeight="1" x14ac:dyDescent="0.25">
      <c r="A21" s="3"/>
      <c r="B21" s="31" t="s">
        <v>21</v>
      </c>
      <c r="C21" s="32">
        <v>3</v>
      </c>
      <c r="D21" s="39">
        <v>279</v>
      </c>
      <c r="E21" s="22">
        <f>'Personeel en Materiaal Inhollan'!$D21*'Personeel en Materiaal Inhollan'!$C21</f>
        <v>837</v>
      </c>
      <c r="F21" s="54"/>
      <c r="G21" s="3"/>
      <c r="H21" s="57">
        <f t="shared" ref="H21:H27" si="1">IFERROR(E21*(K21=TRUE),0)</f>
        <v>837</v>
      </c>
      <c r="I21" s="3"/>
      <c r="J21" s="3"/>
      <c r="K21" s="64" t="b">
        <v>1</v>
      </c>
      <c r="L21" s="3"/>
      <c r="M21" s="3"/>
    </row>
    <row r="22" spans="1:13" ht="17.100000000000001" customHeight="1" x14ac:dyDescent="0.25">
      <c r="A22" s="3"/>
      <c r="B22" s="33" t="s">
        <v>26</v>
      </c>
      <c r="C22" s="34">
        <v>2</v>
      </c>
      <c r="D22" s="40">
        <v>100</v>
      </c>
      <c r="E22" s="24">
        <f>'Personeel en Materiaal Inhollan'!$D22*'Personeel en Materiaal Inhollan'!$C22</f>
        <v>200</v>
      </c>
      <c r="F22" s="42"/>
      <c r="G22" s="3"/>
      <c r="H22" s="57">
        <f t="shared" si="1"/>
        <v>200</v>
      </c>
      <c r="I22" s="3"/>
      <c r="J22" s="3"/>
      <c r="K22" s="64" t="b">
        <v>1</v>
      </c>
      <c r="L22" s="3"/>
      <c r="M22" s="3"/>
    </row>
    <row r="23" spans="1:13" ht="17.100000000000001" customHeight="1" x14ac:dyDescent="0.25">
      <c r="A23" s="3"/>
      <c r="B23" s="31"/>
      <c r="C23" s="32">
        <v>3</v>
      </c>
      <c r="D23" s="39">
        <v>200</v>
      </c>
      <c r="E23" s="22">
        <f>'Personeel en Materiaal Inhollan'!$D23*'Personeel en Materiaal Inhollan'!$C23</f>
        <v>600</v>
      </c>
      <c r="F23" s="19"/>
      <c r="G23" s="3"/>
      <c r="H23" s="57">
        <f t="shared" si="1"/>
        <v>0</v>
      </c>
      <c r="I23" s="3"/>
      <c r="J23" s="3"/>
      <c r="K23" s="64" t="b">
        <v>0</v>
      </c>
      <c r="L23" s="3"/>
      <c r="M23" s="3"/>
    </row>
    <row r="24" spans="1:13" ht="17.100000000000001" customHeight="1" x14ac:dyDescent="0.25">
      <c r="A24" s="3"/>
      <c r="B24" s="33"/>
      <c r="C24" s="34"/>
      <c r="D24" s="40"/>
      <c r="E24" s="24">
        <f>'Personeel en Materiaal Inhollan'!$D24*'Personeel en Materiaal Inhollan'!$C24</f>
        <v>0</v>
      </c>
      <c r="F24" s="42"/>
      <c r="G24" s="3"/>
      <c r="H24" s="57">
        <f t="shared" si="1"/>
        <v>0</v>
      </c>
      <c r="I24" s="3"/>
      <c r="J24" s="3"/>
      <c r="K24" s="64" t="b">
        <v>0</v>
      </c>
      <c r="L24" s="3"/>
      <c r="M24" s="3"/>
    </row>
    <row r="25" spans="1:13" ht="17.100000000000001" customHeight="1" x14ac:dyDescent="0.25">
      <c r="A25" s="3"/>
      <c r="B25" s="31"/>
      <c r="C25" s="32"/>
      <c r="D25" s="39"/>
      <c r="E25" s="22">
        <f>'Personeel en Materiaal Inhollan'!$D25*'Personeel en Materiaal Inhollan'!$C25</f>
        <v>0</v>
      </c>
      <c r="F25" s="19"/>
      <c r="G25" s="3"/>
      <c r="H25" s="57">
        <f t="shared" si="1"/>
        <v>0</v>
      </c>
      <c r="I25" s="3"/>
      <c r="J25" s="3"/>
      <c r="K25" s="64" t="b">
        <v>0</v>
      </c>
      <c r="L25" s="3"/>
      <c r="M25" s="3"/>
    </row>
    <row r="26" spans="1:13" ht="17.100000000000001" customHeight="1" x14ac:dyDescent="0.25">
      <c r="A26" s="3"/>
      <c r="B26" s="33"/>
      <c r="C26" s="34"/>
      <c r="D26" s="40"/>
      <c r="E26" s="24">
        <f>'Personeel en Materiaal Inhollan'!$D26*'Personeel en Materiaal Inhollan'!$C26</f>
        <v>0</v>
      </c>
      <c r="F26" s="42"/>
      <c r="G26" s="3"/>
      <c r="H26" s="57">
        <f t="shared" si="1"/>
        <v>0</v>
      </c>
      <c r="I26" s="3"/>
      <c r="J26" s="3"/>
      <c r="K26" s="64" t="b">
        <v>0</v>
      </c>
      <c r="L26" s="3"/>
      <c r="M26" s="3"/>
    </row>
    <row r="27" spans="1:13" ht="17.100000000000001" customHeight="1" x14ac:dyDescent="0.25">
      <c r="A27" s="3"/>
      <c r="B27" s="31"/>
      <c r="C27" s="32"/>
      <c r="D27" s="39"/>
      <c r="E27" s="22">
        <f>'Personeel en Materiaal Inhollan'!$D27*'Personeel en Materiaal Inhollan'!$C27</f>
        <v>0</v>
      </c>
      <c r="F27" s="19"/>
      <c r="G27" s="3"/>
      <c r="H27" s="57">
        <f t="shared" si="1"/>
        <v>0</v>
      </c>
      <c r="I27" s="3"/>
      <c r="J27" s="3"/>
      <c r="K27" s="64" t="b">
        <v>0</v>
      </c>
      <c r="L27" s="3"/>
      <c r="M27" s="3"/>
    </row>
    <row r="28" spans="1:13" ht="17.100000000000001" customHeight="1" x14ac:dyDescent="0.25">
      <c r="A28" s="3"/>
      <c r="B28" s="25" t="s">
        <v>16</v>
      </c>
      <c r="C28" s="23"/>
      <c r="D28" s="26"/>
      <c r="E28" s="26">
        <f>SUBTOTAL(109,'Personeel en Materiaal Inhollan'!$E$21:$E$27)</f>
        <v>1637</v>
      </c>
      <c r="F28" s="37">
        <f>SUM(H21:H27)</f>
        <v>1037</v>
      </c>
      <c r="G28" s="3"/>
      <c r="H28" s="56"/>
      <c r="I28" s="3"/>
      <c r="J28" s="3"/>
      <c r="K28" s="3"/>
      <c r="L28" s="3"/>
      <c r="M28" s="3"/>
    </row>
    <row r="29" spans="1:13" x14ac:dyDescent="0.25">
      <c r="A29" s="3"/>
      <c r="B29" s="1"/>
      <c r="C29" s="1"/>
      <c r="D29" s="1"/>
      <c r="E29" s="1"/>
      <c r="F29" s="3"/>
      <c r="G29" s="3"/>
      <c r="H29" s="3"/>
      <c r="I29" s="3"/>
      <c r="J29" s="3"/>
      <c r="K29" s="3"/>
      <c r="L29" s="3"/>
      <c r="M29" s="3"/>
    </row>
    <row r="30" spans="1:13" x14ac:dyDescent="0.25">
      <c r="A30" s="3"/>
      <c r="B30" s="1"/>
      <c r="C30" s="1"/>
      <c r="D30" s="1"/>
      <c r="E30" s="1"/>
      <c r="F30" s="3"/>
      <c r="G30" s="3"/>
      <c r="H30" s="3"/>
      <c r="I30" s="3"/>
      <c r="J30" s="3"/>
      <c r="K30" s="3"/>
      <c r="L30" s="3"/>
      <c r="M30" s="3"/>
    </row>
    <row r="31" spans="1:13" x14ac:dyDescent="0.25">
      <c r="A31" s="3"/>
      <c r="B31" s="1"/>
      <c r="C31" s="1"/>
      <c r="D31" s="1"/>
      <c r="E31" s="1"/>
      <c r="F31" s="3"/>
      <c r="G31" s="3"/>
      <c r="H31" s="3"/>
      <c r="I31" s="3"/>
      <c r="J31" s="3"/>
      <c r="K31" s="3"/>
      <c r="L31" s="3"/>
      <c r="M31" s="3"/>
    </row>
    <row r="32" spans="1:13" ht="17.25" x14ac:dyDescent="0.25">
      <c r="A32" s="3"/>
      <c r="B32" s="9"/>
      <c r="C32" s="10"/>
      <c r="D32" s="10"/>
      <c r="E32" s="10"/>
      <c r="F32" s="3"/>
      <c r="G32" s="3"/>
      <c r="H32" s="3"/>
      <c r="I32" s="3"/>
      <c r="J32" s="3"/>
      <c r="K32" s="3"/>
      <c r="L32" s="3"/>
      <c r="M32" s="3"/>
    </row>
    <row r="33" spans="1:13" x14ac:dyDescent="0.25">
      <c r="A33" s="3"/>
      <c r="B33" s="1"/>
      <c r="C33" s="1"/>
      <c r="D33" s="1"/>
      <c r="E33" s="1"/>
      <c r="F33" s="3"/>
      <c r="G33" s="3"/>
      <c r="H33" s="3"/>
      <c r="I33" s="3"/>
      <c r="J33" s="3"/>
      <c r="K33" s="3"/>
      <c r="L33" s="3"/>
      <c r="M33" s="3"/>
    </row>
    <row r="34" spans="1:13" x14ac:dyDescent="0.25">
      <c r="A34" s="3"/>
      <c r="B34" s="1"/>
      <c r="C34" s="1"/>
      <c r="D34" s="1"/>
      <c r="E34" s="1"/>
      <c r="F34" s="3"/>
      <c r="G34" s="3"/>
      <c r="H34" s="3"/>
      <c r="I34" s="3"/>
      <c r="J34" s="3"/>
      <c r="K34" s="3"/>
      <c r="L34" s="3"/>
      <c r="M34" s="3"/>
    </row>
    <row r="35" spans="1:13" x14ac:dyDescent="0.25">
      <c r="A35" s="3"/>
      <c r="B35" s="1"/>
      <c r="C35" s="1"/>
      <c r="D35" s="1"/>
      <c r="E35" s="1"/>
      <c r="F35" s="3"/>
      <c r="G35" s="3"/>
      <c r="H35" s="3"/>
      <c r="I35" s="3"/>
      <c r="J35" s="3"/>
      <c r="K35" s="3"/>
      <c r="L35" s="3"/>
      <c r="M35" s="3"/>
    </row>
    <row r="36" spans="1:13" x14ac:dyDescent="0.25">
      <c r="A36" s="3"/>
      <c r="B36" s="1"/>
      <c r="C36" s="1"/>
      <c r="D36" s="1"/>
      <c r="E36" s="1"/>
      <c r="F36" s="3"/>
      <c r="G36" s="3"/>
      <c r="H36" s="3"/>
      <c r="I36" s="3"/>
      <c r="J36" s="3"/>
      <c r="K36" s="3"/>
      <c r="L36" s="3"/>
      <c r="M36" s="3"/>
    </row>
    <row r="37" spans="1:13" x14ac:dyDescent="0.25">
      <c r="A37" s="3"/>
      <c r="B37" s="1"/>
      <c r="C37" s="1"/>
      <c r="D37" s="1"/>
      <c r="E37" s="1"/>
      <c r="F37" s="3"/>
      <c r="G37" s="3"/>
      <c r="H37" s="3"/>
      <c r="I37" s="3"/>
      <c r="J37" s="3"/>
      <c r="K37" s="3"/>
      <c r="L37" s="3"/>
      <c r="M37" s="3"/>
    </row>
    <row r="38" spans="1:13" x14ac:dyDescent="0.25">
      <c r="A38" s="3"/>
      <c r="B38" s="1"/>
      <c r="C38" s="1"/>
      <c r="D38" s="1"/>
      <c r="E38" s="1"/>
      <c r="F38" s="3"/>
      <c r="G38" s="3"/>
      <c r="H38" s="3"/>
      <c r="I38" s="3"/>
      <c r="J38" s="3"/>
      <c r="K38" s="3"/>
      <c r="L38" s="3"/>
      <c r="M38" s="3"/>
    </row>
    <row r="39" spans="1:13" x14ac:dyDescent="0.25">
      <c r="A39" s="3"/>
      <c r="B39" s="1"/>
      <c r="C39" s="1"/>
      <c r="D39" s="1"/>
      <c r="E39" s="1"/>
      <c r="F39" s="3"/>
      <c r="G39" s="3"/>
      <c r="H39" s="3"/>
      <c r="I39" s="3"/>
      <c r="J39" s="3"/>
      <c r="K39" s="3"/>
      <c r="L39" s="3"/>
      <c r="M39" s="3"/>
    </row>
    <row r="40" spans="1:13" x14ac:dyDescent="0.25">
      <c r="A40" s="3"/>
      <c r="B40" s="1"/>
      <c r="C40" s="1"/>
      <c r="D40" s="1"/>
      <c r="E40" s="1"/>
      <c r="F40" s="3"/>
      <c r="G40" s="3"/>
      <c r="H40" s="3"/>
      <c r="I40" s="3"/>
      <c r="J40" s="3"/>
      <c r="K40" s="3"/>
      <c r="L40" s="3"/>
      <c r="M40" s="3"/>
    </row>
    <row r="41" spans="1:13" x14ac:dyDescent="0.25">
      <c r="A41" s="3"/>
      <c r="B41" s="1"/>
      <c r="C41" s="1"/>
      <c r="D41" s="1"/>
      <c r="E41" s="1"/>
      <c r="F41" s="3"/>
      <c r="G41" s="3"/>
      <c r="H41" s="3"/>
      <c r="I41" s="3"/>
      <c r="J41" s="3"/>
      <c r="K41" s="3"/>
      <c r="L41" s="3"/>
      <c r="M41" s="3"/>
    </row>
    <row r="42" spans="1:13" x14ac:dyDescent="0.25">
      <c r="A42" s="3"/>
      <c r="B42" s="1"/>
      <c r="C42" s="1"/>
      <c r="D42" s="1"/>
      <c r="E42" s="1"/>
      <c r="F42" s="3"/>
      <c r="G42" s="3"/>
      <c r="H42" s="3"/>
      <c r="I42" s="3"/>
      <c r="J42" s="3"/>
      <c r="K42" s="3"/>
      <c r="L42" s="3"/>
      <c r="M42" s="3"/>
    </row>
    <row r="43" spans="1:13" x14ac:dyDescent="0.25">
      <c r="A43" s="3"/>
      <c r="B43" s="1"/>
      <c r="C43" s="1"/>
      <c r="D43" s="1"/>
      <c r="E43" s="1"/>
      <c r="F43" s="3"/>
      <c r="G43" s="3"/>
      <c r="H43" s="3"/>
      <c r="I43" s="3"/>
      <c r="J43" s="3"/>
      <c r="K43" s="3"/>
      <c r="L43" s="3"/>
      <c r="M43" s="3"/>
    </row>
    <row r="44" spans="1:13" x14ac:dyDescent="0.25">
      <c r="A44" s="3"/>
      <c r="B44" s="1"/>
      <c r="C44" s="1"/>
      <c r="D44" s="1"/>
      <c r="E44" s="1"/>
      <c r="F44" s="3"/>
      <c r="G44" s="3"/>
      <c r="H44" s="3"/>
      <c r="I44" s="3"/>
      <c r="J44" s="3"/>
      <c r="K44" s="3"/>
      <c r="L44" s="3"/>
      <c r="M44" s="3"/>
    </row>
    <row r="45" spans="1:13" x14ac:dyDescent="0.25">
      <c r="A45" s="3"/>
      <c r="B45" s="1"/>
      <c r="C45" s="1"/>
      <c r="D45" s="1"/>
      <c r="E45" s="1"/>
      <c r="F45" s="3"/>
      <c r="G45" s="3"/>
      <c r="H45" s="3"/>
      <c r="I45" s="3"/>
      <c r="J45" s="3"/>
      <c r="K45" s="3"/>
      <c r="L45" s="3"/>
      <c r="M45" s="3"/>
    </row>
    <row r="46" spans="1:13" x14ac:dyDescent="0.25">
      <c r="A46" s="3"/>
      <c r="B46" s="1"/>
      <c r="C46" s="1"/>
      <c r="D46" s="1"/>
      <c r="E46" s="1"/>
      <c r="F46" s="3"/>
      <c r="G46" s="3"/>
      <c r="H46" s="3"/>
      <c r="I46" s="3"/>
      <c r="J46" s="3"/>
      <c r="K46" s="3"/>
      <c r="L46" s="3"/>
      <c r="M46" s="3"/>
    </row>
    <row r="47" spans="1:13" x14ac:dyDescent="0.25">
      <c r="A47" s="3"/>
      <c r="B47" s="1"/>
      <c r="C47" s="1"/>
      <c r="D47" s="1"/>
      <c r="E47" s="1"/>
      <c r="F47" s="3"/>
      <c r="G47" s="3"/>
      <c r="H47" s="3"/>
      <c r="I47" s="3"/>
      <c r="J47" s="3"/>
      <c r="K47" s="3"/>
      <c r="L47" s="3"/>
      <c r="M47" s="3"/>
    </row>
    <row r="48" spans="1:13" x14ac:dyDescent="0.25">
      <c r="A48" s="3"/>
      <c r="B48" s="1"/>
      <c r="C48" s="1"/>
      <c r="D48" s="1"/>
      <c r="E48" s="1"/>
      <c r="F48" s="3"/>
      <c r="G48" s="3"/>
      <c r="H48" s="3"/>
      <c r="I48" s="3"/>
      <c r="J48" s="3"/>
      <c r="K48" s="3"/>
      <c r="L48" s="3"/>
      <c r="M48" s="3"/>
    </row>
    <row r="49" spans="1:13" x14ac:dyDescent="0.25">
      <c r="A49" s="3"/>
      <c r="B49" s="1"/>
      <c r="C49" s="1"/>
      <c r="D49" s="1"/>
      <c r="E49" s="1"/>
      <c r="F49" s="3"/>
      <c r="G49" s="3"/>
      <c r="H49" s="3"/>
      <c r="I49" s="3"/>
      <c r="J49" s="3"/>
      <c r="K49" s="3"/>
      <c r="L49" s="3"/>
      <c r="M49" s="3"/>
    </row>
  </sheetData>
  <sheetProtection algorithmName="SHA-512" hashValue="ymSurBIF6hGHwrjadtvPzlz+4NC4qsCMfNrAsiME84KqJwN7clPfLpKQTnrLaOZ4bDHHQQrGbb6dEs3DPuKKdw==" saltValue="JQflrV4jA38rdi8nlrXm0w==" spinCount="100000" sheet="1" selectLockedCells="1"/>
  <protectedRanges>
    <protectedRange algorithmName="SHA-512" hashValue="vdsfmo/2amToKz8E+Z9ybp/R/PgZaKCxtv0Cq/+Nb8RF7+P6mVBG/I+ecTofSQzzmnWWkCXSL+MPzfAK6Rkceg==" saltValue="eyqfIT+ham2mD9h7zipK1w==" spinCount="100000" sqref="E21:E27" name="TotaalOnder"/>
    <protectedRange sqref="A2:M5" name="Bovenkant"/>
    <protectedRange sqref="G6:Q49" name="Rechterkant"/>
    <protectedRange sqref="A6:A49" name="Linkerkant"/>
    <protectedRange sqref="B16:F20" name="MiddenTussenTabellen"/>
    <protectedRange sqref="E6:E15" name="TotaalBoven"/>
    <protectedRange sqref="B28:F49" name="Onder"/>
  </protectedRanges>
  <dataValidations count="5">
    <dataValidation allowBlank="1" showInputMessage="1" showErrorMessage="1" prompt="Difference is auto calculated in this column under this heading" sqref="E5:F5 E20:F20" xr:uid="{19D84C59-7D7F-49C9-89EC-B0DFDEF9F784}"/>
    <dataValidation allowBlank="1" showInputMessage="1" showErrorMessage="1" prompt="Sample Transport expenses are in this column under this heading" sqref="B20" xr:uid="{00000000-0002-0000-0000-00000F000000}"/>
    <dataValidation allowBlank="1" showInputMessage="1" showErrorMessage="1" prompt="Enter Actual Cost in this column under this heading" sqref="D5 D20" xr:uid="{00000000-0002-0000-0000-00000E000000}"/>
    <dataValidation allowBlank="1" showInputMessage="1" showErrorMessage="1" prompt="Enter Projected Cost in this column under this heading" sqref="C5 C20" xr:uid="{00000000-0002-0000-0000-00000D000000}"/>
    <dataValidation allowBlank="1" showInputMessage="1" showErrorMessage="1" prompt="Sample Housing expenses are in this column under this heading" sqref="B5" xr:uid="{00000000-0002-0000-0000-00000C000000}"/>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91" r:id="rId3" name="Check Box 19">
              <controlPr locked="0" defaultSize="0" autoFill="0" autoLine="0" autoPict="0">
                <anchor moveWithCells="1">
                  <from>
                    <xdr:col>5</xdr:col>
                    <xdr:colOff>590550</xdr:colOff>
                    <xdr:row>19</xdr:row>
                    <xdr:rowOff>161925</xdr:rowOff>
                  </from>
                  <to>
                    <xdr:col>5</xdr:col>
                    <xdr:colOff>1524000</xdr:colOff>
                    <xdr:row>21</xdr:row>
                    <xdr:rowOff>66675</xdr:rowOff>
                  </to>
                </anchor>
              </controlPr>
            </control>
          </mc:Choice>
        </mc:AlternateContent>
        <mc:AlternateContent xmlns:mc="http://schemas.openxmlformats.org/markup-compatibility/2006">
          <mc:Choice Requires="x14">
            <control shapeId="3092" r:id="rId4" name="Check Box 20">
              <controlPr locked="0" defaultSize="0" autoFill="0" autoLine="0" autoPict="0">
                <anchor moveWithCells="1">
                  <from>
                    <xdr:col>5</xdr:col>
                    <xdr:colOff>590550</xdr:colOff>
                    <xdr:row>20</xdr:row>
                    <xdr:rowOff>161925</xdr:rowOff>
                  </from>
                  <to>
                    <xdr:col>5</xdr:col>
                    <xdr:colOff>1524000</xdr:colOff>
                    <xdr:row>22</xdr:row>
                    <xdr:rowOff>66675</xdr:rowOff>
                  </to>
                </anchor>
              </controlPr>
            </control>
          </mc:Choice>
        </mc:AlternateContent>
        <mc:AlternateContent xmlns:mc="http://schemas.openxmlformats.org/markup-compatibility/2006">
          <mc:Choice Requires="x14">
            <control shapeId="3093" r:id="rId5" name="Check Box 21">
              <controlPr locked="0" defaultSize="0" autoFill="0" autoLine="0" autoPict="0">
                <anchor moveWithCells="1">
                  <from>
                    <xdr:col>5</xdr:col>
                    <xdr:colOff>590550</xdr:colOff>
                    <xdr:row>21</xdr:row>
                    <xdr:rowOff>161925</xdr:rowOff>
                  </from>
                  <to>
                    <xdr:col>5</xdr:col>
                    <xdr:colOff>1524000</xdr:colOff>
                    <xdr:row>23</xdr:row>
                    <xdr:rowOff>66675</xdr:rowOff>
                  </to>
                </anchor>
              </controlPr>
            </control>
          </mc:Choice>
        </mc:AlternateContent>
        <mc:AlternateContent xmlns:mc="http://schemas.openxmlformats.org/markup-compatibility/2006">
          <mc:Choice Requires="x14">
            <control shapeId="3094" r:id="rId6" name="Check Box 22">
              <controlPr locked="0" defaultSize="0" autoFill="0" autoLine="0" autoPict="0">
                <anchor moveWithCells="1">
                  <from>
                    <xdr:col>5</xdr:col>
                    <xdr:colOff>590550</xdr:colOff>
                    <xdr:row>22</xdr:row>
                    <xdr:rowOff>161925</xdr:rowOff>
                  </from>
                  <to>
                    <xdr:col>5</xdr:col>
                    <xdr:colOff>1524000</xdr:colOff>
                    <xdr:row>24</xdr:row>
                    <xdr:rowOff>66675</xdr:rowOff>
                  </to>
                </anchor>
              </controlPr>
            </control>
          </mc:Choice>
        </mc:AlternateContent>
        <mc:AlternateContent xmlns:mc="http://schemas.openxmlformats.org/markup-compatibility/2006">
          <mc:Choice Requires="x14">
            <control shapeId="3095" r:id="rId7" name="Check Box 23">
              <controlPr locked="0" defaultSize="0" autoFill="0" autoLine="0" autoPict="0">
                <anchor moveWithCells="1">
                  <from>
                    <xdr:col>5</xdr:col>
                    <xdr:colOff>590550</xdr:colOff>
                    <xdr:row>23</xdr:row>
                    <xdr:rowOff>161925</xdr:rowOff>
                  </from>
                  <to>
                    <xdr:col>5</xdr:col>
                    <xdr:colOff>1524000</xdr:colOff>
                    <xdr:row>25</xdr:row>
                    <xdr:rowOff>66675</xdr:rowOff>
                  </to>
                </anchor>
              </controlPr>
            </control>
          </mc:Choice>
        </mc:AlternateContent>
        <mc:AlternateContent xmlns:mc="http://schemas.openxmlformats.org/markup-compatibility/2006">
          <mc:Choice Requires="x14">
            <control shapeId="3096" r:id="rId8" name="Check Box 24">
              <controlPr locked="0" defaultSize="0" autoFill="0" autoLine="0" autoPict="0">
                <anchor moveWithCells="1">
                  <from>
                    <xdr:col>5</xdr:col>
                    <xdr:colOff>590550</xdr:colOff>
                    <xdr:row>24</xdr:row>
                    <xdr:rowOff>161925</xdr:rowOff>
                  </from>
                  <to>
                    <xdr:col>5</xdr:col>
                    <xdr:colOff>1524000</xdr:colOff>
                    <xdr:row>26</xdr:row>
                    <xdr:rowOff>66675</xdr:rowOff>
                  </to>
                </anchor>
              </controlPr>
            </control>
          </mc:Choice>
        </mc:AlternateContent>
        <mc:AlternateContent xmlns:mc="http://schemas.openxmlformats.org/markup-compatibility/2006">
          <mc:Choice Requires="x14">
            <control shapeId="3097" r:id="rId9" name="Check Box 25">
              <controlPr locked="0" defaultSize="0" autoFill="0" autoLine="0" autoPict="0">
                <anchor moveWithCells="1">
                  <from>
                    <xdr:col>5</xdr:col>
                    <xdr:colOff>590550</xdr:colOff>
                    <xdr:row>25</xdr:row>
                    <xdr:rowOff>161925</xdr:rowOff>
                  </from>
                  <to>
                    <xdr:col>5</xdr:col>
                    <xdr:colOff>1524000</xdr:colOff>
                    <xdr:row>27</xdr:row>
                    <xdr:rowOff>66675</xdr:rowOff>
                  </to>
                </anchor>
              </controlPr>
            </control>
          </mc:Choice>
        </mc:AlternateContent>
        <mc:AlternateContent xmlns:mc="http://schemas.openxmlformats.org/markup-compatibility/2006">
          <mc:Choice Requires="x14">
            <control shapeId="3073" r:id="rId10" name="Check Box 1">
              <controlPr locked="0" defaultSize="0" autoFill="0" autoLine="0" autoPict="0">
                <anchor moveWithCells="1">
                  <from>
                    <xdr:col>5</xdr:col>
                    <xdr:colOff>590550</xdr:colOff>
                    <xdr:row>4</xdr:row>
                    <xdr:rowOff>161925</xdr:rowOff>
                  </from>
                  <to>
                    <xdr:col>5</xdr:col>
                    <xdr:colOff>1524000</xdr:colOff>
                    <xdr:row>6</xdr:row>
                    <xdr:rowOff>66675</xdr:rowOff>
                  </to>
                </anchor>
              </controlPr>
            </control>
          </mc:Choice>
        </mc:AlternateContent>
        <mc:AlternateContent xmlns:mc="http://schemas.openxmlformats.org/markup-compatibility/2006">
          <mc:Choice Requires="x14">
            <control shapeId="3074" r:id="rId11" name="Check Box 2">
              <controlPr locked="0" defaultSize="0" autoFill="0" autoLine="0" autoPict="0">
                <anchor moveWithCells="1">
                  <from>
                    <xdr:col>5</xdr:col>
                    <xdr:colOff>590550</xdr:colOff>
                    <xdr:row>5</xdr:row>
                    <xdr:rowOff>161925</xdr:rowOff>
                  </from>
                  <to>
                    <xdr:col>5</xdr:col>
                    <xdr:colOff>1524000</xdr:colOff>
                    <xdr:row>7</xdr:row>
                    <xdr:rowOff>66675</xdr:rowOff>
                  </to>
                </anchor>
              </controlPr>
            </control>
          </mc:Choice>
        </mc:AlternateContent>
        <mc:AlternateContent xmlns:mc="http://schemas.openxmlformats.org/markup-compatibility/2006">
          <mc:Choice Requires="x14">
            <control shapeId="3075" r:id="rId12" name="Check Box 3">
              <controlPr locked="0" defaultSize="0" autoFill="0" autoLine="0" autoPict="0">
                <anchor moveWithCells="1">
                  <from>
                    <xdr:col>5</xdr:col>
                    <xdr:colOff>590550</xdr:colOff>
                    <xdr:row>6</xdr:row>
                    <xdr:rowOff>161925</xdr:rowOff>
                  </from>
                  <to>
                    <xdr:col>5</xdr:col>
                    <xdr:colOff>1524000</xdr:colOff>
                    <xdr:row>8</xdr:row>
                    <xdr:rowOff>66675</xdr:rowOff>
                  </to>
                </anchor>
              </controlPr>
            </control>
          </mc:Choice>
        </mc:AlternateContent>
        <mc:AlternateContent xmlns:mc="http://schemas.openxmlformats.org/markup-compatibility/2006">
          <mc:Choice Requires="x14">
            <control shapeId="3076" r:id="rId13" name="Check Box 4">
              <controlPr locked="0" defaultSize="0" autoFill="0" autoLine="0" autoPict="0">
                <anchor moveWithCells="1">
                  <from>
                    <xdr:col>5</xdr:col>
                    <xdr:colOff>590550</xdr:colOff>
                    <xdr:row>7</xdr:row>
                    <xdr:rowOff>161925</xdr:rowOff>
                  </from>
                  <to>
                    <xdr:col>5</xdr:col>
                    <xdr:colOff>1524000</xdr:colOff>
                    <xdr:row>9</xdr:row>
                    <xdr:rowOff>66675</xdr:rowOff>
                  </to>
                </anchor>
              </controlPr>
            </control>
          </mc:Choice>
        </mc:AlternateContent>
        <mc:AlternateContent xmlns:mc="http://schemas.openxmlformats.org/markup-compatibility/2006">
          <mc:Choice Requires="x14">
            <control shapeId="3077" r:id="rId14" name="Check Box 5">
              <controlPr locked="0" defaultSize="0" autoFill="0" autoLine="0" autoPict="0">
                <anchor moveWithCells="1">
                  <from>
                    <xdr:col>5</xdr:col>
                    <xdr:colOff>590550</xdr:colOff>
                    <xdr:row>8</xdr:row>
                    <xdr:rowOff>161925</xdr:rowOff>
                  </from>
                  <to>
                    <xdr:col>5</xdr:col>
                    <xdr:colOff>1524000</xdr:colOff>
                    <xdr:row>10</xdr:row>
                    <xdr:rowOff>66675</xdr:rowOff>
                  </to>
                </anchor>
              </controlPr>
            </control>
          </mc:Choice>
        </mc:AlternateContent>
        <mc:AlternateContent xmlns:mc="http://schemas.openxmlformats.org/markup-compatibility/2006">
          <mc:Choice Requires="x14">
            <control shapeId="3078" r:id="rId15" name="Check Box 6">
              <controlPr locked="0" defaultSize="0" autoFill="0" autoLine="0" autoPict="0">
                <anchor moveWithCells="1">
                  <from>
                    <xdr:col>5</xdr:col>
                    <xdr:colOff>590550</xdr:colOff>
                    <xdr:row>9</xdr:row>
                    <xdr:rowOff>161925</xdr:rowOff>
                  </from>
                  <to>
                    <xdr:col>5</xdr:col>
                    <xdr:colOff>1524000</xdr:colOff>
                    <xdr:row>11</xdr:row>
                    <xdr:rowOff>66675</xdr:rowOff>
                  </to>
                </anchor>
              </controlPr>
            </control>
          </mc:Choice>
        </mc:AlternateContent>
        <mc:AlternateContent xmlns:mc="http://schemas.openxmlformats.org/markup-compatibility/2006">
          <mc:Choice Requires="x14">
            <control shapeId="3079" r:id="rId16" name="Check Box 7">
              <controlPr locked="0" defaultSize="0" autoFill="0" autoLine="0" autoPict="0">
                <anchor moveWithCells="1">
                  <from>
                    <xdr:col>5</xdr:col>
                    <xdr:colOff>590550</xdr:colOff>
                    <xdr:row>10</xdr:row>
                    <xdr:rowOff>161925</xdr:rowOff>
                  </from>
                  <to>
                    <xdr:col>5</xdr:col>
                    <xdr:colOff>1524000</xdr:colOff>
                    <xdr:row>12</xdr:row>
                    <xdr:rowOff>66675</xdr:rowOff>
                  </to>
                </anchor>
              </controlPr>
            </control>
          </mc:Choice>
        </mc:AlternateContent>
        <mc:AlternateContent xmlns:mc="http://schemas.openxmlformats.org/markup-compatibility/2006">
          <mc:Choice Requires="x14">
            <control shapeId="3080" r:id="rId17" name="Check Box 8">
              <controlPr locked="0" defaultSize="0" autoFill="0" autoLine="0" autoPict="0">
                <anchor moveWithCells="1">
                  <from>
                    <xdr:col>5</xdr:col>
                    <xdr:colOff>590550</xdr:colOff>
                    <xdr:row>11</xdr:row>
                    <xdr:rowOff>161925</xdr:rowOff>
                  </from>
                  <to>
                    <xdr:col>5</xdr:col>
                    <xdr:colOff>1524000</xdr:colOff>
                    <xdr:row>13</xdr:row>
                    <xdr:rowOff>66675</xdr:rowOff>
                  </to>
                </anchor>
              </controlPr>
            </control>
          </mc:Choice>
        </mc:AlternateContent>
        <mc:AlternateContent xmlns:mc="http://schemas.openxmlformats.org/markup-compatibility/2006">
          <mc:Choice Requires="x14">
            <control shapeId="3081" r:id="rId18" name="Check Box 9">
              <controlPr locked="0" defaultSize="0" autoFill="0" autoLine="0" autoPict="0">
                <anchor moveWithCells="1">
                  <from>
                    <xdr:col>5</xdr:col>
                    <xdr:colOff>590550</xdr:colOff>
                    <xdr:row>12</xdr:row>
                    <xdr:rowOff>161925</xdr:rowOff>
                  </from>
                  <to>
                    <xdr:col>5</xdr:col>
                    <xdr:colOff>1524000</xdr:colOff>
                    <xdr:row>14</xdr:row>
                    <xdr:rowOff>66675</xdr:rowOff>
                  </to>
                </anchor>
              </controlPr>
            </control>
          </mc:Choice>
        </mc:AlternateContent>
        <mc:AlternateContent xmlns:mc="http://schemas.openxmlformats.org/markup-compatibility/2006">
          <mc:Choice Requires="x14">
            <control shapeId="3082" r:id="rId19" name="Check Box 10">
              <controlPr locked="0" defaultSize="0" autoFill="0" autoLine="0" autoPict="0">
                <anchor moveWithCells="1">
                  <from>
                    <xdr:col>5</xdr:col>
                    <xdr:colOff>590550</xdr:colOff>
                    <xdr:row>13</xdr:row>
                    <xdr:rowOff>161925</xdr:rowOff>
                  </from>
                  <to>
                    <xdr:col>5</xdr:col>
                    <xdr:colOff>1524000</xdr:colOff>
                    <xdr:row>15</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85807F45-ED50-4076-A134-F366E2DA9D9C}">
          <x14:formula1>
            <xm:f>'Begroting - Overzicht'!$H$8:$H$16</xm:f>
          </x14:formula1>
          <xm:sqref>D6:D15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6858-EA05-4B22-8BC0-0847F2DD0A48}">
  <dimension ref="A1:S47"/>
  <sheetViews>
    <sheetView workbookViewId="0">
      <selection activeCell="D9" sqref="D9"/>
    </sheetView>
  </sheetViews>
  <sheetFormatPr defaultRowHeight="14.25" x14ac:dyDescent="0.25"/>
  <cols>
    <col min="2" max="2" width="35.42578125" customWidth="1"/>
    <col min="3" max="3" width="14.85546875" bestFit="1" customWidth="1"/>
    <col min="4" max="4" width="13.28515625" bestFit="1" customWidth="1"/>
    <col min="5" max="5" width="24.85546875" bestFit="1" customWidth="1"/>
    <col min="6" max="6" width="25.42578125" bestFit="1" customWidth="1"/>
  </cols>
  <sheetData>
    <row r="1" spans="1:19" ht="17.100000000000001" customHeight="1" x14ac:dyDescent="0.25">
      <c r="A1" s="48"/>
      <c r="B1" s="48"/>
      <c r="C1" s="48"/>
      <c r="D1" s="48"/>
      <c r="E1" s="48"/>
      <c r="F1" s="48"/>
      <c r="G1" s="48"/>
      <c r="H1" s="48"/>
      <c r="I1" s="48"/>
      <c r="J1" s="48"/>
      <c r="K1" s="48"/>
    </row>
    <row r="2" spans="1:19" ht="17.100000000000001" customHeight="1" x14ac:dyDescent="0.25">
      <c r="A2" s="48"/>
      <c r="B2" s="48"/>
      <c r="C2" s="48"/>
      <c r="D2" s="48"/>
      <c r="E2" s="48"/>
      <c r="F2" s="48"/>
      <c r="G2" s="48"/>
      <c r="H2" s="48"/>
      <c r="I2" s="48"/>
      <c r="J2" s="48"/>
      <c r="K2" s="48"/>
      <c r="L2" s="48"/>
      <c r="M2" s="48"/>
      <c r="N2" s="48"/>
      <c r="O2" s="48"/>
      <c r="P2" s="48"/>
      <c r="Q2" s="48"/>
      <c r="R2" s="48"/>
      <c r="S2" s="48"/>
    </row>
    <row r="3" spans="1:19" ht="17.100000000000001" customHeight="1" x14ac:dyDescent="0.25">
      <c r="A3" s="48"/>
      <c r="B3" s="48"/>
      <c r="C3" s="48"/>
      <c r="D3" s="48"/>
      <c r="E3" s="48"/>
      <c r="F3" s="48"/>
      <c r="G3" s="48"/>
      <c r="H3" s="48"/>
      <c r="I3" s="48"/>
      <c r="J3" s="48"/>
      <c r="K3" s="48"/>
      <c r="L3" s="48"/>
      <c r="M3" s="48"/>
      <c r="N3" s="48"/>
      <c r="O3" s="48"/>
      <c r="P3" s="48"/>
      <c r="Q3" s="48"/>
      <c r="R3" s="48"/>
      <c r="S3" s="48"/>
    </row>
    <row r="4" spans="1:19" ht="17.100000000000001" customHeight="1" x14ac:dyDescent="0.25">
      <c r="A4" s="48"/>
      <c r="B4" s="48"/>
      <c r="C4" s="48"/>
      <c r="D4" s="48"/>
      <c r="E4" s="48"/>
      <c r="F4" s="48"/>
      <c r="G4" s="48"/>
      <c r="H4" s="48"/>
      <c r="I4" s="48"/>
      <c r="J4" s="48"/>
      <c r="K4" s="48"/>
      <c r="L4" s="48"/>
      <c r="M4" s="48"/>
      <c r="N4" s="48"/>
      <c r="O4" s="48"/>
      <c r="P4" s="48"/>
      <c r="Q4" s="48"/>
      <c r="R4" s="48"/>
      <c r="S4" s="48"/>
    </row>
    <row r="5" spans="1:19" ht="17.100000000000001" customHeight="1" x14ac:dyDescent="0.25">
      <c r="A5" s="48"/>
      <c r="B5" s="46" t="s">
        <v>29</v>
      </c>
      <c r="C5" s="46" t="s">
        <v>15</v>
      </c>
      <c r="D5" s="46" t="s">
        <v>31</v>
      </c>
      <c r="E5" s="46" t="s">
        <v>16</v>
      </c>
      <c r="F5" s="46" t="s">
        <v>4</v>
      </c>
      <c r="G5" s="48"/>
      <c r="H5" s="53"/>
      <c r="I5" s="48"/>
      <c r="J5" s="48"/>
      <c r="K5" s="48"/>
      <c r="L5" s="48"/>
      <c r="M5" s="48"/>
      <c r="N5" s="48"/>
      <c r="O5" s="48"/>
      <c r="P5" s="48"/>
      <c r="Q5" s="48"/>
      <c r="R5" s="48"/>
      <c r="S5" s="48"/>
    </row>
    <row r="6" spans="1:19" ht="17.100000000000001" customHeight="1" x14ac:dyDescent="0.25">
      <c r="A6" s="48"/>
      <c r="B6" s="31" t="s">
        <v>22</v>
      </c>
      <c r="C6" s="32">
        <v>10</v>
      </c>
      <c r="D6" s="66">
        <v>55</v>
      </c>
      <c r="E6" s="27">
        <f>IFERROR(C6*D6,"")</f>
        <v>550</v>
      </c>
      <c r="F6" s="19"/>
      <c r="G6" s="48"/>
      <c r="H6" s="53">
        <f t="shared" ref="H6:H15" si="0">IFERROR(E6*(K6=TRUE),0)</f>
        <v>0</v>
      </c>
      <c r="I6" s="48"/>
      <c r="J6" s="48"/>
      <c r="K6" s="70" t="b">
        <v>0</v>
      </c>
      <c r="L6" s="48"/>
      <c r="M6" s="48"/>
      <c r="N6" s="48"/>
      <c r="O6" s="48"/>
      <c r="P6" s="48"/>
      <c r="Q6" s="48"/>
      <c r="R6" s="48"/>
      <c r="S6" s="48"/>
    </row>
    <row r="7" spans="1:19" ht="17.100000000000001" customHeight="1" x14ac:dyDescent="0.25">
      <c r="A7" s="48"/>
      <c r="B7" s="35" t="s">
        <v>23</v>
      </c>
      <c r="C7" s="36">
        <v>12</v>
      </c>
      <c r="D7" s="67">
        <v>100</v>
      </c>
      <c r="E7" s="28">
        <f t="shared" ref="E7:E15" si="1">IFERROR(C7*D7,"")</f>
        <v>1200</v>
      </c>
      <c r="F7" s="47"/>
      <c r="G7" s="48"/>
      <c r="H7" s="53">
        <f t="shared" si="0"/>
        <v>0</v>
      </c>
      <c r="I7" s="48"/>
      <c r="J7" s="48"/>
      <c r="K7" s="70" t="b">
        <v>0</v>
      </c>
      <c r="L7" s="48"/>
      <c r="M7" s="48"/>
      <c r="N7" s="48"/>
      <c r="O7" s="48"/>
      <c r="P7" s="48"/>
      <c r="Q7" s="48"/>
      <c r="R7" s="48"/>
      <c r="S7" s="48"/>
    </row>
    <row r="8" spans="1:19" ht="17.100000000000001" customHeight="1" x14ac:dyDescent="0.25">
      <c r="A8" s="48"/>
      <c r="B8" s="31" t="s">
        <v>24</v>
      </c>
      <c r="C8" s="32">
        <v>15</v>
      </c>
      <c r="D8" s="66">
        <v>81</v>
      </c>
      <c r="E8" s="27">
        <f t="shared" si="1"/>
        <v>1215</v>
      </c>
      <c r="F8" s="19"/>
      <c r="G8" s="48"/>
      <c r="H8" s="53">
        <f t="shared" si="0"/>
        <v>1215</v>
      </c>
      <c r="I8" s="48"/>
      <c r="J8" s="48"/>
      <c r="K8" s="70" t="b">
        <v>1</v>
      </c>
      <c r="L8" s="48"/>
      <c r="M8" s="48"/>
      <c r="N8" s="48"/>
      <c r="O8" s="48"/>
      <c r="P8" s="48"/>
      <c r="Q8" s="48"/>
      <c r="R8" s="48"/>
      <c r="S8" s="48"/>
    </row>
    <row r="9" spans="1:19" ht="17.100000000000001" customHeight="1" x14ac:dyDescent="0.25">
      <c r="A9" s="48"/>
      <c r="B9" s="35"/>
      <c r="C9" s="36"/>
      <c r="D9" s="67"/>
      <c r="E9" s="28">
        <f t="shared" si="1"/>
        <v>0</v>
      </c>
      <c r="F9" s="47"/>
      <c r="G9" s="48"/>
      <c r="H9" s="53">
        <f t="shared" si="0"/>
        <v>0</v>
      </c>
      <c r="I9" s="48"/>
      <c r="J9" s="48"/>
      <c r="K9" s="70" t="b">
        <v>0</v>
      </c>
      <c r="L9" s="48"/>
      <c r="M9" s="48"/>
      <c r="N9" s="48"/>
      <c r="O9" s="48"/>
      <c r="P9" s="48"/>
      <c r="Q9" s="48"/>
      <c r="R9" s="48"/>
      <c r="S9" s="48"/>
    </row>
    <row r="10" spans="1:19" ht="17.100000000000001" customHeight="1" x14ac:dyDescent="0.25">
      <c r="A10" s="48"/>
      <c r="B10" s="31"/>
      <c r="C10" s="32"/>
      <c r="D10" s="66"/>
      <c r="E10" s="27">
        <f t="shared" si="1"/>
        <v>0</v>
      </c>
      <c r="F10" s="19"/>
      <c r="G10" s="48"/>
      <c r="H10" s="53">
        <f t="shared" si="0"/>
        <v>0</v>
      </c>
      <c r="I10" s="48"/>
      <c r="J10" s="48"/>
      <c r="K10" s="70"/>
      <c r="L10" s="48"/>
      <c r="M10" s="48"/>
      <c r="N10" s="48"/>
      <c r="O10" s="48"/>
      <c r="P10" s="48"/>
      <c r="Q10" s="48"/>
      <c r="R10" s="48"/>
      <c r="S10" s="48"/>
    </row>
    <row r="11" spans="1:19" ht="17.100000000000001" customHeight="1" x14ac:dyDescent="0.25">
      <c r="A11" s="48"/>
      <c r="B11" s="35"/>
      <c r="C11" s="36"/>
      <c r="D11" s="67"/>
      <c r="E11" s="28">
        <f t="shared" si="1"/>
        <v>0</v>
      </c>
      <c r="F11" s="47"/>
      <c r="G11" s="48"/>
      <c r="H11" s="53">
        <f t="shared" si="0"/>
        <v>0</v>
      </c>
      <c r="I11" s="48"/>
      <c r="J11" s="48"/>
      <c r="K11" s="70"/>
      <c r="L11" s="48"/>
      <c r="M11" s="48"/>
      <c r="N11" s="48"/>
      <c r="O11" s="48"/>
      <c r="P11" s="48"/>
      <c r="Q11" s="48"/>
      <c r="R11" s="48"/>
      <c r="S11" s="48"/>
    </row>
    <row r="12" spans="1:19" ht="17.100000000000001" customHeight="1" x14ac:dyDescent="0.25">
      <c r="A12" s="48"/>
      <c r="B12" s="31"/>
      <c r="C12" s="32"/>
      <c r="D12" s="66"/>
      <c r="E12" s="27">
        <f t="shared" si="1"/>
        <v>0</v>
      </c>
      <c r="F12" s="19"/>
      <c r="G12" s="48"/>
      <c r="H12" s="53">
        <f t="shared" si="0"/>
        <v>0</v>
      </c>
      <c r="I12" s="48"/>
      <c r="J12" s="48"/>
      <c r="K12" s="70"/>
      <c r="L12" s="48"/>
      <c r="M12" s="48"/>
      <c r="N12" s="48"/>
      <c r="O12" s="48"/>
      <c r="P12" s="48"/>
      <c r="Q12" s="48"/>
      <c r="R12" s="48"/>
      <c r="S12" s="48"/>
    </row>
    <row r="13" spans="1:19" ht="17.100000000000001" customHeight="1" x14ac:dyDescent="0.25">
      <c r="A13" s="48"/>
      <c r="B13" s="35"/>
      <c r="C13" s="36"/>
      <c r="D13" s="67"/>
      <c r="E13" s="28">
        <f t="shared" si="1"/>
        <v>0</v>
      </c>
      <c r="F13" s="47"/>
      <c r="G13" s="48"/>
      <c r="H13" s="53">
        <f t="shared" si="0"/>
        <v>0</v>
      </c>
      <c r="I13" s="48"/>
      <c r="J13" s="48"/>
      <c r="K13" s="70"/>
      <c r="L13" s="48"/>
      <c r="M13" s="48"/>
      <c r="N13" s="48"/>
      <c r="O13" s="48"/>
      <c r="P13" s="48"/>
      <c r="Q13" s="48"/>
      <c r="R13" s="48"/>
      <c r="S13" s="48"/>
    </row>
    <row r="14" spans="1:19" ht="17.100000000000001" customHeight="1" x14ac:dyDescent="0.25">
      <c r="A14" s="48"/>
      <c r="B14" s="31"/>
      <c r="C14" s="32"/>
      <c r="D14" s="66"/>
      <c r="E14" s="27">
        <f t="shared" si="1"/>
        <v>0</v>
      </c>
      <c r="F14" s="19"/>
      <c r="G14" s="48"/>
      <c r="H14" s="53">
        <f t="shared" si="0"/>
        <v>0</v>
      </c>
      <c r="I14" s="48"/>
      <c r="J14" s="48"/>
      <c r="K14" s="70" t="b">
        <v>0</v>
      </c>
      <c r="L14" s="48"/>
      <c r="M14" s="48"/>
      <c r="N14" s="48"/>
      <c r="O14" s="48"/>
      <c r="P14" s="48"/>
      <c r="Q14" s="48"/>
      <c r="R14" s="48"/>
      <c r="S14" s="48"/>
    </row>
    <row r="15" spans="1:19" ht="17.100000000000001" customHeight="1" x14ac:dyDescent="0.25">
      <c r="A15" s="48"/>
      <c r="B15" s="35"/>
      <c r="C15" s="36"/>
      <c r="D15" s="67"/>
      <c r="E15" s="28">
        <f t="shared" si="1"/>
        <v>0</v>
      </c>
      <c r="F15" s="47"/>
      <c r="G15" s="48"/>
      <c r="H15" s="53">
        <f t="shared" si="0"/>
        <v>0</v>
      </c>
      <c r="I15" s="48"/>
      <c r="J15" s="48"/>
      <c r="K15" s="70" t="b">
        <v>0</v>
      </c>
      <c r="L15" s="48"/>
      <c r="M15" s="48"/>
      <c r="N15" s="48"/>
      <c r="O15" s="48"/>
      <c r="P15" s="48"/>
      <c r="Q15" s="48"/>
      <c r="R15" s="48"/>
      <c r="S15" s="48"/>
    </row>
    <row r="16" spans="1:19" ht="17.100000000000001" customHeight="1" x14ac:dyDescent="0.3">
      <c r="A16" s="48"/>
      <c r="B16" s="23" t="s">
        <v>16</v>
      </c>
      <c r="C16" s="23">
        <f>SUBTOTAL(109,'Personeel en Materiaal Partners'!$C$6:$C$15)</f>
        <v>37</v>
      </c>
      <c r="D16" s="26"/>
      <c r="E16" s="29">
        <f>SUBTOTAL(109,'Personeel en Materiaal Partners'!$E$6:$E$15)</f>
        <v>2965</v>
      </c>
      <c r="F16" s="65">
        <f>SUM(H6:H15)</f>
        <v>1215</v>
      </c>
      <c r="G16" s="48"/>
      <c r="H16" s="53"/>
      <c r="I16" s="48"/>
      <c r="J16" s="48"/>
      <c r="K16" s="53"/>
      <c r="L16" s="48"/>
      <c r="M16" s="48"/>
      <c r="N16" s="48"/>
      <c r="O16" s="48"/>
      <c r="P16" s="48"/>
      <c r="Q16" s="48"/>
      <c r="R16" s="48"/>
      <c r="S16" s="48"/>
    </row>
    <row r="17" spans="1:19" ht="17.100000000000001" customHeight="1" x14ac:dyDescent="0.3">
      <c r="A17" s="48"/>
      <c r="B17" s="49"/>
      <c r="C17" s="49"/>
      <c r="D17" s="50"/>
      <c r="E17" s="51"/>
      <c r="F17" s="52"/>
      <c r="G17" s="48"/>
      <c r="H17" s="53"/>
      <c r="I17" s="48"/>
      <c r="J17" s="48"/>
      <c r="K17" s="53"/>
      <c r="L17" s="48"/>
      <c r="M17" s="48"/>
      <c r="N17" s="48"/>
      <c r="O17" s="48"/>
      <c r="P17" s="48"/>
      <c r="Q17" s="48"/>
      <c r="R17" s="48"/>
      <c r="S17" s="48"/>
    </row>
    <row r="18" spans="1:19" ht="17.100000000000001" customHeight="1" x14ac:dyDescent="0.3">
      <c r="A18" s="48"/>
      <c r="B18" s="49"/>
      <c r="C18" s="49"/>
      <c r="D18" s="50"/>
      <c r="E18" s="51"/>
      <c r="F18" s="52"/>
      <c r="G18" s="48"/>
      <c r="H18" s="53"/>
      <c r="I18" s="48"/>
      <c r="J18" s="48"/>
      <c r="K18" s="53"/>
      <c r="L18" s="48"/>
      <c r="M18" s="48"/>
      <c r="N18" s="48"/>
      <c r="O18" s="48"/>
      <c r="P18" s="48"/>
      <c r="Q18" s="48"/>
      <c r="R18" s="48"/>
      <c r="S18" s="48"/>
    </row>
    <row r="19" spans="1:19" ht="17.100000000000001" customHeight="1" x14ac:dyDescent="0.25">
      <c r="A19" s="48"/>
      <c r="B19" s="48"/>
      <c r="C19" s="48"/>
      <c r="D19" s="48"/>
      <c r="E19" s="48"/>
      <c r="F19" s="48"/>
      <c r="G19" s="48"/>
      <c r="H19" s="53"/>
      <c r="I19" s="48"/>
      <c r="J19" s="48"/>
      <c r="K19" s="53"/>
      <c r="L19" s="48"/>
      <c r="M19" s="48"/>
      <c r="N19" s="48"/>
      <c r="O19" s="48"/>
      <c r="P19" s="48"/>
      <c r="Q19" s="48"/>
      <c r="R19" s="48"/>
      <c r="S19" s="48"/>
    </row>
    <row r="20" spans="1:19" ht="17.100000000000001" customHeight="1" x14ac:dyDescent="0.25">
      <c r="A20" s="48"/>
      <c r="B20" s="46" t="s">
        <v>30</v>
      </c>
      <c r="C20" s="46" t="s">
        <v>17</v>
      </c>
      <c r="D20" s="46" t="s">
        <v>18</v>
      </c>
      <c r="E20" s="46" t="s">
        <v>20</v>
      </c>
      <c r="F20" s="46" t="s">
        <v>4</v>
      </c>
      <c r="G20" s="48"/>
      <c r="H20" s="53"/>
      <c r="I20" s="48"/>
      <c r="J20" s="48"/>
      <c r="K20" s="53"/>
      <c r="L20" s="48"/>
      <c r="M20" s="48"/>
      <c r="N20" s="48"/>
      <c r="O20" s="48"/>
      <c r="P20" s="48"/>
      <c r="Q20" s="48"/>
      <c r="R20" s="48"/>
      <c r="S20" s="48"/>
    </row>
    <row r="21" spans="1:19" ht="17.100000000000001" customHeight="1" x14ac:dyDescent="0.25">
      <c r="A21" s="48"/>
      <c r="B21" s="31" t="s">
        <v>25</v>
      </c>
      <c r="C21" s="32">
        <v>1</v>
      </c>
      <c r="D21" s="68">
        <v>1000</v>
      </c>
      <c r="E21" s="27">
        <f>'Personeel en Materiaal Partners'!$D21*'Personeel en Materiaal Partners'!$C21</f>
        <v>1000</v>
      </c>
      <c r="F21" s="19"/>
      <c r="G21" s="48"/>
      <c r="H21" s="53">
        <f t="shared" ref="H21:H27" si="2">IFERROR(E21*(K21=TRUE),0)</f>
        <v>1000</v>
      </c>
      <c r="I21" s="48"/>
      <c r="J21" s="48"/>
      <c r="K21" s="70" t="b">
        <v>1</v>
      </c>
      <c r="L21" s="48"/>
      <c r="M21" s="48"/>
      <c r="N21" s="48"/>
      <c r="O21" s="48"/>
      <c r="P21" s="48"/>
      <c r="Q21" s="48"/>
      <c r="R21" s="48"/>
      <c r="S21" s="48"/>
    </row>
    <row r="22" spans="1:19" ht="17.100000000000001" customHeight="1" x14ac:dyDescent="0.25">
      <c r="A22" s="48"/>
      <c r="B22" s="35" t="s">
        <v>26</v>
      </c>
      <c r="C22" s="36">
        <v>3</v>
      </c>
      <c r="D22" s="69">
        <v>10</v>
      </c>
      <c r="E22" s="28">
        <f>'Personeel en Materiaal Partners'!$D22*'Personeel en Materiaal Partners'!$C22</f>
        <v>30</v>
      </c>
      <c r="F22" s="47"/>
      <c r="G22" s="48"/>
      <c r="H22" s="53">
        <f t="shared" si="2"/>
        <v>0</v>
      </c>
      <c r="I22" s="48"/>
      <c r="J22" s="48"/>
      <c r="K22" s="70" t="b">
        <v>0</v>
      </c>
      <c r="L22" s="48"/>
      <c r="M22" s="48"/>
      <c r="N22" s="48"/>
      <c r="O22" s="48"/>
      <c r="P22" s="48"/>
      <c r="Q22" s="48"/>
      <c r="R22" s="48"/>
      <c r="S22" s="48"/>
    </row>
    <row r="23" spans="1:19" ht="17.100000000000001" customHeight="1" x14ac:dyDescent="0.25">
      <c r="A23" s="48"/>
      <c r="B23" s="31"/>
      <c r="C23" s="32"/>
      <c r="D23" s="68"/>
      <c r="E23" s="27">
        <f>'Personeel en Materiaal Partners'!$D23*'Personeel en Materiaal Partners'!$C23</f>
        <v>0</v>
      </c>
      <c r="F23" s="19"/>
      <c r="G23" s="48"/>
      <c r="H23" s="53">
        <f t="shared" si="2"/>
        <v>0</v>
      </c>
      <c r="I23" s="48"/>
      <c r="J23" s="48"/>
      <c r="K23" s="70" t="b">
        <v>0</v>
      </c>
      <c r="L23" s="48"/>
      <c r="M23" s="48"/>
      <c r="N23" s="48"/>
      <c r="O23" s="48"/>
      <c r="P23" s="48"/>
      <c r="Q23" s="48"/>
      <c r="R23" s="48"/>
      <c r="S23" s="48"/>
    </row>
    <row r="24" spans="1:19" ht="17.100000000000001" customHeight="1" x14ac:dyDescent="0.25">
      <c r="A24" s="48"/>
      <c r="B24" s="35"/>
      <c r="C24" s="36"/>
      <c r="D24" s="69"/>
      <c r="E24" s="28">
        <f>'Personeel en Materiaal Partners'!$D24*'Personeel en Materiaal Partners'!$C24</f>
        <v>0</v>
      </c>
      <c r="F24" s="47"/>
      <c r="G24" s="48"/>
      <c r="H24" s="53">
        <f t="shared" si="2"/>
        <v>0</v>
      </c>
      <c r="I24" s="48"/>
      <c r="J24" s="48"/>
      <c r="K24" s="70" t="b">
        <v>0</v>
      </c>
      <c r="L24" s="48"/>
      <c r="M24" s="48"/>
      <c r="N24" s="48"/>
      <c r="O24" s="48"/>
      <c r="P24" s="48"/>
      <c r="Q24" s="48"/>
      <c r="R24" s="48"/>
      <c r="S24" s="48"/>
    </row>
    <row r="25" spans="1:19" ht="17.100000000000001" customHeight="1" x14ac:dyDescent="0.25">
      <c r="A25" s="48"/>
      <c r="B25" s="31"/>
      <c r="C25" s="32"/>
      <c r="D25" s="68"/>
      <c r="E25" s="27">
        <f>'Personeel en Materiaal Partners'!$D25*'Personeel en Materiaal Partners'!$C25</f>
        <v>0</v>
      </c>
      <c r="F25" s="19"/>
      <c r="G25" s="48"/>
      <c r="H25" s="53">
        <f t="shared" si="2"/>
        <v>0</v>
      </c>
      <c r="I25" s="48"/>
      <c r="J25" s="48"/>
      <c r="K25" s="70" t="b">
        <v>0</v>
      </c>
      <c r="L25" s="48"/>
      <c r="M25" s="48"/>
      <c r="N25" s="48"/>
      <c r="O25" s="48"/>
      <c r="P25" s="48"/>
      <c r="Q25" s="48"/>
      <c r="R25" s="48"/>
      <c r="S25" s="48"/>
    </row>
    <row r="26" spans="1:19" ht="17.100000000000001" customHeight="1" x14ac:dyDescent="0.25">
      <c r="A26" s="48"/>
      <c r="B26" s="35"/>
      <c r="C26" s="36"/>
      <c r="D26" s="69"/>
      <c r="E26" s="28">
        <f>'Personeel en Materiaal Partners'!$D26*'Personeel en Materiaal Partners'!$C26</f>
        <v>0</v>
      </c>
      <c r="F26" s="47"/>
      <c r="G26" s="48"/>
      <c r="H26" s="53">
        <f t="shared" si="2"/>
        <v>0</v>
      </c>
      <c r="I26" s="48"/>
      <c r="J26" s="48"/>
      <c r="K26" s="70" t="b">
        <v>0</v>
      </c>
      <c r="L26" s="48"/>
      <c r="M26" s="48"/>
      <c r="N26" s="48"/>
      <c r="O26" s="48"/>
      <c r="P26" s="48"/>
      <c r="Q26" s="48"/>
      <c r="R26" s="48"/>
      <c r="S26" s="48"/>
    </row>
    <row r="27" spans="1:19" ht="17.100000000000001" customHeight="1" x14ac:dyDescent="0.25">
      <c r="A27" s="48"/>
      <c r="B27" s="31"/>
      <c r="C27" s="32"/>
      <c r="D27" s="68"/>
      <c r="E27" s="27">
        <f>'Personeel en Materiaal Partners'!$D27*'Personeel en Materiaal Partners'!$C27</f>
        <v>0</v>
      </c>
      <c r="F27" s="19"/>
      <c r="G27" s="48"/>
      <c r="H27" s="53">
        <f t="shared" si="2"/>
        <v>0</v>
      </c>
      <c r="I27" s="48"/>
      <c r="J27" s="48"/>
      <c r="K27" s="70" t="b">
        <v>0</v>
      </c>
      <c r="L27" s="48"/>
      <c r="M27" s="48"/>
      <c r="N27" s="48"/>
      <c r="O27" s="48"/>
      <c r="P27" s="48"/>
      <c r="Q27" s="48"/>
      <c r="R27" s="48"/>
      <c r="S27" s="48"/>
    </row>
    <row r="28" spans="1:19" ht="17.100000000000001" customHeight="1" x14ac:dyDescent="0.3">
      <c r="A28" s="48"/>
      <c r="B28" s="23" t="s">
        <v>16</v>
      </c>
      <c r="C28" s="23"/>
      <c r="D28" s="26"/>
      <c r="E28" s="29">
        <f>SUBTOTAL(109,'Personeel en Materiaal Partners'!$E$21:$E$27)</f>
        <v>1030</v>
      </c>
      <c r="F28" s="38">
        <f>SUM(H21:H27)</f>
        <v>1000</v>
      </c>
      <c r="G28" s="48"/>
      <c r="H28" s="48"/>
      <c r="I28" s="48"/>
      <c r="J28" s="48"/>
      <c r="K28" s="48"/>
      <c r="L28" s="48"/>
      <c r="M28" s="48"/>
      <c r="N28" s="48"/>
      <c r="O28" s="48"/>
      <c r="P28" s="48"/>
      <c r="Q28" s="48"/>
      <c r="R28" s="48"/>
      <c r="S28" s="48"/>
    </row>
    <row r="29" spans="1:19" x14ac:dyDescent="0.25">
      <c r="A29" s="48"/>
      <c r="B29" s="48"/>
      <c r="C29" s="48"/>
      <c r="D29" s="48"/>
      <c r="E29" s="48"/>
      <c r="F29" s="48"/>
      <c r="G29" s="48"/>
      <c r="H29" s="48"/>
      <c r="I29" s="48"/>
      <c r="J29" s="48"/>
      <c r="K29" s="48"/>
      <c r="L29" s="48"/>
      <c r="M29" s="48"/>
      <c r="N29" s="48"/>
      <c r="O29" s="48"/>
      <c r="P29" s="48"/>
      <c r="Q29" s="48"/>
      <c r="R29" s="48"/>
      <c r="S29" s="48"/>
    </row>
    <row r="30" spans="1:19" x14ac:dyDescent="0.25">
      <c r="A30" s="48"/>
      <c r="B30" s="48"/>
      <c r="C30" s="48"/>
      <c r="D30" s="48"/>
      <c r="E30" s="48"/>
      <c r="F30" s="48"/>
      <c r="G30" s="48"/>
      <c r="H30" s="48"/>
      <c r="I30" s="48"/>
      <c r="J30" s="48"/>
      <c r="K30" s="48"/>
      <c r="L30" s="48"/>
      <c r="M30" s="48"/>
      <c r="N30" s="48"/>
      <c r="O30" s="48"/>
      <c r="P30" s="48"/>
      <c r="Q30" s="48"/>
      <c r="R30" s="48"/>
      <c r="S30" s="48"/>
    </row>
    <row r="31" spans="1:19" x14ac:dyDescent="0.25">
      <c r="A31" s="48"/>
      <c r="B31" s="48"/>
      <c r="C31" s="48"/>
      <c r="D31" s="48"/>
      <c r="E31" s="48"/>
      <c r="F31" s="48"/>
      <c r="G31" s="48"/>
      <c r="H31" s="48"/>
      <c r="I31" s="48"/>
      <c r="J31" s="48"/>
      <c r="K31" s="48"/>
      <c r="L31" s="48"/>
      <c r="M31" s="48"/>
      <c r="N31" s="48"/>
      <c r="O31" s="48"/>
      <c r="P31" s="48"/>
      <c r="Q31" s="48"/>
      <c r="R31" s="48"/>
      <c r="S31" s="48"/>
    </row>
    <row r="32" spans="1:19" x14ac:dyDescent="0.25">
      <c r="A32" s="48"/>
      <c r="B32" s="48"/>
      <c r="C32" s="48"/>
      <c r="D32" s="48"/>
      <c r="E32" s="48"/>
      <c r="F32" s="48"/>
      <c r="G32" s="48"/>
      <c r="H32" s="48"/>
      <c r="I32" s="48"/>
      <c r="J32" s="48"/>
      <c r="K32" s="48"/>
      <c r="L32" s="48"/>
      <c r="M32" s="48"/>
      <c r="N32" s="48"/>
      <c r="O32" s="48"/>
      <c r="P32" s="48"/>
      <c r="Q32" s="48"/>
      <c r="R32" s="48"/>
      <c r="S32" s="48"/>
    </row>
    <row r="33" spans="1:19" x14ac:dyDescent="0.25">
      <c r="A33" s="48"/>
      <c r="B33" s="48"/>
      <c r="C33" s="48"/>
      <c r="D33" s="48"/>
      <c r="E33" s="48"/>
      <c r="F33" s="48"/>
      <c r="G33" s="48"/>
      <c r="H33" s="48"/>
      <c r="I33" s="48"/>
      <c r="J33" s="48"/>
      <c r="K33" s="48"/>
      <c r="L33" s="48"/>
      <c r="M33" s="48"/>
      <c r="N33" s="48"/>
      <c r="O33" s="48"/>
      <c r="P33" s="48"/>
      <c r="Q33" s="48"/>
      <c r="R33" s="48"/>
      <c r="S33" s="48"/>
    </row>
    <row r="34" spans="1:19" x14ac:dyDescent="0.25">
      <c r="A34" s="48"/>
      <c r="B34" s="48"/>
      <c r="C34" s="48"/>
      <c r="D34" s="48"/>
      <c r="E34" s="48"/>
      <c r="F34" s="48"/>
      <c r="G34" s="48"/>
      <c r="H34" s="48"/>
      <c r="I34" s="48"/>
      <c r="J34" s="48"/>
      <c r="K34" s="48"/>
      <c r="L34" s="48"/>
      <c r="M34" s="48"/>
      <c r="N34" s="48"/>
      <c r="O34" s="48"/>
      <c r="P34" s="48"/>
      <c r="Q34" s="48"/>
      <c r="R34" s="48"/>
      <c r="S34" s="48"/>
    </row>
    <row r="35" spans="1:19" x14ac:dyDescent="0.25">
      <c r="A35" s="48"/>
      <c r="B35" s="48"/>
      <c r="C35" s="48"/>
      <c r="D35" s="48"/>
      <c r="E35" s="48"/>
      <c r="F35" s="48"/>
      <c r="G35" s="48"/>
      <c r="H35" s="48"/>
      <c r="I35" s="48"/>
      <c r="J35" s="48"/>
      <c r="K35" s="48"/>
      <c r="L35" s="48"/>
      <c r="M35" s="48"/>
      <c r="N35" s="48"/>
      <c r="O35" s="48"/>
      <c r="P35" s="48"/>
      <c r="Q35" s="48"/>
      <c r="R35" s="48"/>
      <c r="S35" s="48"/>
    </row>
    <row r="36" spans="1:19" x14ac:dyDescent="0.25">
      <c r="A36" s="48"/>
      <c r="B36" s="48"/>
      <c r="C36" s="48"/>
      <c r="D36" s="48"/>
      <c r="E36" s="48"/>
      <c r="F36" s="48"/>
      <c r="G36" s="48"/>
      <c r="H36" s="48"/>
      <c r="I36" s="48"/>
      <c r="J36" s="48"/>
      <c r="K36" s="48"/>
      <c r="L36" s="48"/>
      <c r="M36" s="48"/>
      <c r="N36" s="48"/>
      <c r="O36" s="48"/>
      <c r="P36" s="48"/>
      <c r="Q36" s="48"/>
      <c r="R36" s="48"/>
      <c r="S36" s="48"/>
    </row>
    <row r="37" spans="1:19" x14ac:dyDescent="0.25">
      <c r="A37" s="48"/>
      <c r="B37" s="48"/>
      <c r="C37" s="48"/>
      <c r="D37" s="48"/>
      <c r="E37" s="48"/>
      <c r="F37" s="48"/>
      <c r="G37" s="48"/>
      <c r="H37" s="48"/>
      <c r="I37" s="48"/>
      <c r="J37" s="48"/>
      <c r="K37" s="48"/>
      <c r="L37" s="48"/>
      <c r="M37" s="48"/>
      <c r="N37" s="48"/>
      <c r="O37" s="48"/>
      <c r="P37" s="48"/>
      <c r="Q37" s="48"/>
      <c r="R37" s="48"/>
      <c r="S37" s="48"/>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48"/>
      <c r="D39" s="48"/>
      <c r="E39" s="48"/>
      <c r="F39" s="48"/>
      <c r="G39" s="48"/>
      <c r="H39" s="48"/>
      <c r="I39" s="48"/>
      <c r="J39" s="48"/>
      <c r="K39" s="48"/>
      <c r="L39" s="48"/>
      <c r="M39" s="48"/>
      <c r="N39" s="48"/>
      <c r="O39" s="48"/>
      <c r="P39" s="48"/>
      <c r="Q39" s="48"/>
      <c r="R39" s="48"/>
      <c r="S39" s="48"/>
    </row>
    <row r="40" spans="1:19" x14ac:dyDescent="0.25">
      <c r="A40" s="48"/>
      <c r="B40" s="48"/>
      <c r="C40" s="48"/>
      <c r="D40" s="48"/>
      <c r="E40" s="48"/>
      <c r="F40" s="48"/>
      <c r="G40" s="48"/>
      <c r="H40" s="48"/>
      <c r="I40" s="48"/>
      <c r="J40" s="48"/>
      <c r="K40" s="48"/>
      <c r="L40" s="48"/>
      <c r="M40" s="48"/>
      <c r="N40" s="48"/>
      <c r="O40" s="48"/>
      <c r="P40" s="48"/>
      <c r="Q40" s="48"/>
      <c r="R40" s="48"/>
      <c r="S40" s="48"/>
    </row>
    <row r="41" spans="1:19" x14ac:dyDescent="0.25">
      <c r="A41" s="48"/>
      <c r="B41" s="48"/>
      <c r="C41" s="48"/>
      <c r="D41" s="48"/>
      <c r="E41" s="48"/>
      <c r="F41" s="48"/>
      <c r="G41" s="48"/>
      <c r="H41" s="48"/>
      <c r="I41" s="48"/>
      <c r="J41" s="48"/>
      <c r="K41" s="48"/>
      <c r="L41" s="48"/>
      <c r="M41" s="48"/>
      <c r="N41" s="48"/>
      <c r="O41" s="48"/>
      <c r="P41" s="48"/>
      <c r="Q41" s="48"/>
      <c r="R41" s="48"/>
      <c r="S41" s="48"/>
    </row>
    <row r="42" spans="1:19" x14ac:dyDescent="0.25">
      <c r="A42" s="48"/>
      <c r="B42" s="48"/>
      <c r="C42" s="48"/>
      <c r="D42" s="48"/>
      <c r="E42" s="48"/>
      <c r="F42" s="48"/>
      <c r="G42" s="48"/>
      <c r="H42" s="48"/>
      <c r="I42" s="48"/>
      <c r="J42" s="48"/>
      <c r="K42" s="48"/>
      <c r="L42" s="48"/>
      <c r="M42" s="48"/>
      <c r="N42" s="48"/>
      <c r="O42" s="48"/>
      <c r="P42" s="48"/>
      <c r="Q42" s="48"/>
      <c r="R42" s="48"/>
      <c r="S42" s="48"/>
    </row>
    <row r="43" spans="1:19" x14ac:dyDescent="0.25">
      <c r="A43" s="48"/>
      <c r="B43" s="48"/>
      <c r="C43" s="48"/>
      <c r="D43" s="48"/>
      <c r="E43" s="48"/>
      <c r="F43" s="48"/>
      <c r="G43" s="48"/>
      <c r="H43" s="48"/>
      <c r="I43" s="48"/>
      <c r="J43" s="48"/>
      <c r="K43" s="48"/>
      <c r="L43" s="48"/>
      <c r="M43" s="48"/>
      <c r="N43" s="48"/>
      <c r="O43" s="48"/>
      <c r="P43" s="48"/>
      <c r="Q43" s="48"/>
      <c r="R43" s="48"/>
      <c r="S43" s="48"/>
    </row>
    <row r="44" spans="1:19" x14ac:dyDescent="0.25">
      <c r="A44" s="48"/>
      <c r="B44" s="48"/>
      <c r="C44" s="48"/>
      <c r="D44" s="48"/>
      <c r="E44" s="48"/>
      <c r="F44" s="48"/>
      <c r="G44" s="48"/>
      <c r="H44" s="48"/>
      <c r="I44" s="48"/>
      <c r="J44" s="48"/>
      <c r="K44" s="48"/>
      <c r="L44" s="48"/>
      <c r="M44" s="48"/>
      <c r="N44" s="48"/>
      <c r="O44" s="48"/>
      <c r="P44" s="48"/>
      <c r="Q44" s="48"/>
      <c r="R44" s="48"/>
      <c r="S44" s="48"/>
    </row>
    <row r="45" spans="1:19" x14ac:dyDescent="0.25">
      <c r="A45" s="48"/>
      <c r="B45" s="48"/>
      <c r="C45" s="48"/>
      <c r="D45" s="48"/>
      <c r="E45" s="48"/>
      <c r="F45" s="48"/>
      <c r="G45" s="48"/>
      <c r="H45" s="48"/>
      <c r="I45" s="48"/>
      <c r="J45" s="48"/>
      <c r="K45" s="48"/>
      <c r="L45" s="48"/>
      <c r="M45" s="48"/>
      <c r="N45" s="48"/>
      <c r="O45" s="48"/>
      <c r="P45" s="48"/>
      <c r="Q45" s="48"/>
      <c r="R45" s="48"/>
      <c r="S45" s="48"/>
    </row>
    <row r="46" spans="1:19" x14ac:dyDescent="0.25">
      <c r="A46" s="48"/>
      <c r="B46" s="48"/>
      <c r="C46" s="48"/>
      <c r="D46" s="48"/>
      <c r="E46" s="48"/>
      <c r="F46" s="48"/>
      <c r="G46" s="48"/>
      <c r="H46" s="48"/>
      <c r="I46" s="48"/>
      <c r="J46" s="48"/>
      <c r="K46" s="48"/>
      <c r="L46" s="48"/>
      <c r="M46" s="48"/>
      <c r="N46" s="48"/>
      <c r="O46" s="48"/>
      <c r="P46" s="48"/>
      <c r="Q46" s="48"/>
      <c r="R46" s="48"/>
      <c r="S46" s="48"/>
    </row>
    <row r="47" spans="1:19" x14ac:dyDescent="0.25">
      <c r="A47" s="48"/>
      <c r="B47" s="48"/>
      <c r="C47" s="48"/>
      <c r="D47" s="48"/>
      <c r="E47" s="48"/>
      <c r="F47" s="48"/>
      <c r="G47" s="48"/>
      <c r="H47" s="48"/>
      <c r="I47" s="48"/>
      <c r="J47" s="48"/>
      <c r="K47" s="48"/>
      <c r="L47" s="48"/>
      <c r="M47" s="48"/>
      <c r="N47" s="48"/>
      <c r="O47" s="48"/>
      <c r="P47" s="48"/>
      <c r="Q47" s="48"/>
      <c r="R47" s="48"/>
      <c r="S47" s="48"/>
    </row>
  </sheetData>
  <sheetProtection algorithmName="SHA-512" hashValue="MtXWSoXpeSV0yTke2WKpK0Z5DxVo/7Dyhow8maMHea42IKir2lJNUatV9BHGum3+WeZOxDA/k6vYwoivZXSAvQ==" saltValue="SCBxaZak2cnJ9mtkv7SlMw==" spinCount="100000" sheet="1" objects="1" scenarios="1" selectLockedCells="1"/>
  <phoneticPr fontId="30" type="noConversion"/>
  <dataValidations count="5">
    <dataValidation allowBlank="1" showInputMessage="1" showErrorMessage="1" prompt="Difference is auto calculated in this column under this heading" sqref="E22:F22 E5:F5" xr:uid="{19D84C59-7D7F-49C9-89EC-B0DFDEF9F784}"/>
    <dataValidation allowBlank="1" showInputMessage="1" showErrorMessage="1" prompt="Sample Loan expenses are in this column under this heading" sqref="B22" xr:uid="{00000000-0002-0000-0000-000015000000}"/>
    <dataValidation allowBlank="1" showInputMessage="1" showErrorMessage="1" prompt="Enter Actual Cost in this column under this heading" sqref="D22 D5" xr:uid="{00000000-0002-0000-0000-00000E000000}"/>
    <dataValidation allowBlank="1" showInputMessage="1" showErrorMessage="1" prompt="Enter Projected Cost in this column under this heading" sqref="C22 C5" xr:uid="{00000000-0002-0000-0000-00000D000000}"/>
    <dataValidation allowBlank="1" showInputMessage="1" showErrorMessage="1" prompt="Sample Housing expenses are in this column under this heading" sqref="B5" xr:uid="{243DC775-D34F-40AE-BED1-F0B36B743985}"/>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126" r:id="rId3" name="Check Box 78">
              <controlPr locked="0" defaultSize="0" autoFill="0" autoLine="0" autoPict="0">
                <anchor moveWithCells="1">
                  <from>
                    <xdr:col>5</xdr:col>
                    <xdr:colOff>590550</xdr:colOff>
                    <xdr:row>4</xdr:row>
                    <xdr:rowOff>161925</xdr:rowOff>
                  </from>
                  <to>
                    <xdr:col>5</xdr:col>
                    <xdr:colOff>1524000</xdr:colOff>
                    <xdr:row>6</xdr:row>
                    <xdr:rowOff>104775</xdr:rowOff>
                  </to>
                </anchor>
              </controlPr>
            </control>
          </mc:Choice>
        </mc:AlternateContent>
        <mc:AlternateContent xmlns:mc="http://schemas.openxmlformats.org/markup-compatibility/2006">
          <mc:Choice Requires="x14">
            <control shapeId="2127" r:id="rId4" name="Check Box 79">
              <controlPr locked="0" defaultSize="0" autoFill="0" autoLine="0" autoPict="0">
                <anchor moveWithCells="1">
                  <from>
                    <xdr:col>5</xdr:col>
                    <xdr:colOff>590550</xdr:colOff>
                    <xdr:row>5</xdr:row>
                    <xdr:rowOff>161925</xdr:rowOff>
                  </from>
                  <to>
                    <xdr:col>5</xdr:col>
                    <xdr:colOff>1524000</xdr:colOff>
                    <xdr:row>7</xdr:row>
                    <xdr:rowOff>104775</xdr:rowOff>
                  </to>
                </anchor>
              </controlPr>
            </control>
          </mc:Choice>
        </mc:AlternateContent>
        <mc:AlternateContent xmlns:mc="http://schemas.openxmlformats.org/markup-compatibility/2006">
          <mc:Choice Requires="x14">
            <control shapeId="2133" r:id="rId5" name="Check Box 85">
              <controlPr locked="0" defaultSize="0" autoFill="0" autoLine="0" autoPict="0">
                <anchor moveWithCells="1">
                  <from>
                    <xdr:col>5</xdr:col>
                    <xdr:colOff>590550</xdr:colOff>
                    <xdr:row>11</xdr:row>
                    <xdr:rowOff>161925</xdr:rowOff>
                  </from>
                  <to>
                    <xdr:col>5</xdr:col>
                    <xdr:colOff>1524000</xdr:colOff>
                    <xdr:row>13</xdr:row>
                    <xdr:rowOff>104775</xdr:rowOff>
                  </to>
                </anchor>
              </controlPr>
            </control>
          </mc:Choice>
        </mc:AlternateContent>
        <mc:AlternateContent xmlns:mc="http://schemas.openxmlformats.org/markup-compatibility/2006">
          <mc:Choice Requires="x14">
            <control shapeId="2134" r:id="rId6" name="Check Box 86">
              <controlPr locked="0" defaultSize="0" autoFill="0" autoLine="0" autoPict="0">
                <anchor moveWithCells="1">
                  <from>
                    <xdr:col>5</xdr:col>
                    <xdr:colOff>590550</xdr:colOff>
                    <xdr:row>12</xdr:row>
                    <xdr:rowOff>161925</xdr:rowOff>
                  </from>
                  <to>
                    <xdr:col>5</xdr:col>
                    <xdr:colOff>1524000</xdr:colOff>
                    <xdr:row>14</xdr:row>
                    <xdr:rowOff>104775</xdr:rowOff>
                  </to>
                </anchor>
              </controlPr>
            </control>
          </mc:Choice>
        </mc:AlternateContent>
        <mc:AlternateContent xmlns:mc="http://schemas.openxmlformats.org/markup-compatibility/2006">
          <mc:Choice Requires="x14">
            <control shapeId="2135" r:id="rId7" name="Check Box 87">
              <controlPr locked="0" defaultSize="0" autoFill="0" autoLine="0" autoPict="0">
                <anchor moveWithCells="1">
                  <from>
                    <xdr:col>5</xdr:col>
                    <xdr:colOff>590550</xdr:colOff>
                    <xdr:row>13</xdr:row>
                    <xdr:rowOff>161925</xdr:rowOff>
                  </from>
                  <to>
                    <xdr:col>5</xdr:col>
                    <xdr:colOff>1524000</xdr:colOff>
                    <xdr:row>15</xdr:row>
                    <xdr:rowOff>104775</xdr:rowOff>
                  </to>
                </anchor>
              </controlPr>
            </control>
          </mc:Choice>
        </mc:AlternateContent>
        <mc:AlternateContent xmlns:mc="http://schemas.openxmlformats.org/markup-compatibility/2006">
          <mc:Choice Requires="x14">
            <control shapeId="2079" r:id="rId8" name="Check Box 31">
              <controlPr locked="0" defaultSize="0" autoFill="0" autoLine="0" autoPict="0">
                <anchor moveWithCells="1">
                  <from>
                    <xdr:col>5</xdr:col>
                    <xdr:colOff>581025</xdr:colOff>
                    <xdr:row>19</xdr:row>
                    <xdr:rowOff>171450</xdr:rowOff>
                  </from>
                  <to>
                    <xdr:col>5</xdr:col>
                    <xdr:colOff>1514475</xdr:colOff>
                    <xdr:row>21</xdr:row>
                    <xdr:rowOff>76200</xdr:rowOff>
                  </to>
                </anchor>
              </controlPr>
            </control>
          </mc:Choice>
        </mc:AlternateContent>
        <mc:AlternateContent xmlns:mc="http://schemas.openxmlformats.org/markup-compatibility/2006">
          <mc:Choice Requires="x14">
            <control shapeId="2080" r:id="rId9" name="Check Box 32">
              <controlPr locked="0" defaultSize="0" autoFill="0" autoLine="0" autoPict="0">
                <anchor moveWithCells="1">
                  <from>
                    <xdr:col>5</xdr:col>
                    <xdr:colOff>581025</xdr:colOff>
                    <xdr:row>20</xdr:row>
                    <xdr:rowOff>171450</xdr:rowOff>
                  </from>
                  <to>
                    <xdr:col>5</xdr:col>
                    <xdr:colOff>1514475</xdr:colOff>
                    <xdr:row>22</xdr:row>
                    <xdr:rowOff>76200</xdr:rowOff>
                  </to>
                </anchor>
              </controlPr>
            </control>
          </mc:Choice>
        </mc:AlternateContent>
        <mc:AlternateContent xmlns:mc="http://schemas.openxmlformats.org/markup-compatibility/2006">
          <mc:Choice Requires="x14">
            <control shapeId="2081" r:id="rId10" name="Check Box 33">
              <controlPr locked="0" defaultSize="0" autoFill="0" autoLine="0" autoPict="0">
                <anchor moveWithCells="1">
                  <from>
                    <xdr:col>5</xdr:col>
                    <xdr:colOff>581025</xdr:colOff>
                    <xdr:row>21</xdr:row>
                    <xdr:rowOff>171450</xdr:rowOff>
                  </from>
                  <to>
                    <xdr:col>5</xdr:col>
                    <xdr:colOff>1514475</xdr:colOff>
                    <xdr:row>23</xdr:row>
                    <xdr:rowOff>76200</xdr:rowOff>
                  </to>
                </anchor>
              </controlPr>
            </control>
          </mc:Choice>
        </mc:AlternateContent>
        <mc:AlternateContent xmlns:mc="http://schemas.openxmlformats.org/markup-compatibility/2006">
          <mc:Choice Requires="x14">
            <control shapeId="2082" r:id="rId11" name="Check Box 34">
              <controlPr locked="0" defaultSize="0" autoFill="0" autoLine="0" autoPict="0">
                <anchor moveWithCells="1">
                  <from>
                    <xdr:col>5</xdr:col>
                    <xdr:colOff>581025</xdr:colOff>
                    <xdr:row>22</xdr:row>
                    <xdr:rowOff>171450</xdr:rowOff>
                  </from>
                  <to>
                    <xdr:col>5</xdr:col>
                    <xdr:colOff>1514475</xdr:colOff>
                    <xdr:row>24</xdr:row>
                    <xdr:rowOff>76200</xdr:rowOff>
                  </to>
                </anchor>
              </controlPr>
            </control>
          </mc:Choice>
        </mc:AlternateContent>
        <mc:AlternateContent xmlns:mc="http://schemas.openxmlformats.org/markup-compatibility/2006">
          <mc:Choice Requires="x14">
            <control shapeId="2083" r:id="rId12" name="Check Box 35">
              <controlPr locked="0" defaultSize="0" autoFill="0" autoLine="0" autoPict="0">
                <anchor moveWithCells="1">
                  <from>
                    <xdr:col>5</xdr:col>
                    <xdr:colOff>581025</xdr:colOff>
                    <xdr:row>23</xdr:row>
                    <xdr:rowOff>171450</xdr:rowOff>
                  </from>
                  <to>
                    <xdr:col>5</xdr:col>
                    <xdr:colOff>1514475</xdr:colOff>
                    <xdr:row>25</xdr:row>
                    <xdr:rowOff>76200</xdr:rowOff>
                  </to>
                </anchor>
              </controlPr>
            </control>
          </mc:Choice>
        </mc:AlternateContent>
        <mc:AlternateContent xmlns:mc="http://schemas.openxmlformats.org/markup-compatibility/2006">
          <mc:Choice Requires="x14">
            <control shapeId="2084" r:id="rId13" name="Check Box 36">
              <controlPr locked="0" defaultSize="0" autoFill="0" autoLine="0" autoPict="0">
                <anchor moveWithCells="1">
                  <from>
                    <xdr:col>5</xdr:col>
                    <xdr:colOff>581025</xdr:colOff>
                    <xdr:row>24</xdr:row>
                    <xdr:rowOff>171450</xdr:rowOff>
                  </from>
                  <to>
                    <xdr:col>5</xdr:col>
                    <xdr:colOff>1514475</xdr:colOff>
                    <xdr:row>26</xdr:row>
                    <xdr:rowOff>76200</xdr:rowOff>
                  </to>
                </anchor>
              </controlPr>
            </control>
          </mc:Choice>
        </mc:AlternateContent>
        <mc:AlternateContent xmlns:mc="http://schemas.openxmlformats.org/markup-compatibility/2006">
          <mc:Choice Requires="x14">
            <control shapeId="2085" r:id="rId14" name="Check Box 37">
              <controlPr locked="0" defaultSize="0" autoFill="0" autoLine="0" autoPict="0">
                <anchor moveWithCells="1">
                  <from>
                    <xdr:col>5</xdr:col>
                    <xdr:colOff>581025</xdr:colOff>
                    <xdr:row>25</xdr:row>
                    <xdr:rowOff>171450</xdr:rowOff>
                  </from>
                  <to>
                    <xdr:col>5</xdr:col>
                    <xdr:colOff>1514475</xdr:colOff>
                    <xdr:row>27</xdr:row>
                    <xdr:rowOff>76200</xdr:rowOff>
                  </to>
                </anchor>
              </controlPr>
            </control>
          </mc:Choice>
        </mc:AlternateContent>
        <mc:AlternateContent xmlns:mc="http://schemas.openxmlformats.org/markup-compatibility/2006">
          <mc:Choice Requires="x14">
            <control shapeId="2128" r:id="rId15" name="Check Box 80">
              <controlPr locked="0" defaultSize="0" autoFill="0" autoLine="0" autoPict="0">
                <anchor moveWithCells="1">
                  <from>
                    <xdr:col>5</xdr:col>
                    <xdr:colOff>590550</xdr:colOff>
                    <xdr:row>6</xdr:row>
                    <xdr:rowOff>161925</xdr:rowOff>
                  </from>
                  <to>
                    <xdr:col>5</xdr:col>
                    <xdr:colOff>1524000</xdr:colOff>
                    <xdr:row>8</xdr:row>
                    <xdr:rowOff>104775</xdr:rowOff>
                  </to>
                </anchor>
              </controlPr>
            </control>
          </mc:Choice>
        </mc:AlternateContent>
        <mc:AlternateContent xmlns:mc="http://schemas.openxmlformats.org/markup-compatibility/2006">
          <mc:Choice Requires="x14">
            <control shapeId="2129" r:id="rId16" name="Check Box 81">
              <controlPr locked="0" defaultSize="0" autoFill="0" autoLine="0" autoPict="0">
                <anchor moveWithCells="1">
                  <from>
                    <xdr:col>5</xdr:col>
                    <xdr:colOff>590550</xdr:colOff>
                    <xdr:row>7</xdr:row>
                    <xdr:rowOff>161925</xdr:rowOff>
                  </from>
                  <to>
                    <xdr:col>5</xdr:col>
                    <xdr:colOff>1524000</xdr:colOff>
                    <xdr:row>9</xdr:row>
                    <xdr:rowOff>104775</xdr:rowOff>
                  </to>
                </anchor>
              </controlPr>
            </control>
          </mc:Choice>
        </mc:AlternateContent>
        <mc:AlternateContent xmlns:mc="http://schemas.openxmlformats.org/markup-compatibility/2006">
          <mc:Choice Requires="x14">
            <control shapeId="2130" r:id="rId17" name="Check Box 82">
              <controlPr locked="0" defaultSize="0" autoFill="0" autoLine="0" autoPict="0">
                <anchor moveWithCells="1">
                  <from>
                    <xdr:col>5</xdr:col>
                    <xdr:colOff>590550</xdr:colOff>
                    <xdr:row>8</xdr:row>
                    <xdr:rowOff>161925</xdr:rowOff>
                  </from>
                  <to>
                    <xdr:col>5</xdr:col>
                    <xdr:colOff>1524000</xdr:colOff>
                    <xdr:row>10</xdr:row>
                    <xdr:rowOff>104775</xdr:rowOff>
                  </to>
                </anchor>
              </controlPr>
            </control>
          </mc:Choice>
        </mc:AlternateContent>
        <mc:AlternateContent xmlns:mc="http://schemas.openxmlformats.org/markup-compatibility/2006">
          <mc:Choice Requires="x14">
            <control shapeId="2131" r:id="rId18" name="Check Box 83">
              <controlPr locked="0" defaultSize="0" autoFill="0" autoLine="0" autoPict="0">
                <anchor moveWithCells="1">
                  <from>
                    <xdr:col>5</xdr:col>
                    <xdr:colOff>590550</xdr:colOff>
                    <xdr:row>9</xdr:row>
                    <xdr:rowOff>161925</xdr:rowOff>
                  </from>
                  <to>
                    <xdr:col>5</xdr:col>
                    <xdr:colOff>1524000</xdr:colOff>
                    <xdr:row>11</xdr:row>
                    <xdr:rowOff>104775</xdr:rowOff>
                  </to>
                </anchor>
              </controlPr>
            </control>
          </mc:Choice>
        </mc:AlternateContent>
        <mc:AlternateContent xmlns:mc="http://schemas.openxmlformats.org/markup-compatibility/2006">
          <mc:Choice Requires="x14">
            <control shapeId="2132" r:id="rId19" name="Check Box 84">
              <controlPr locked="0" defaultSize="0" autoFill="0" autoLine="0" autoPict="0">
                <anchor moveWithCells="1">
                  <from>
                    <xdr:col>5</xdr:col>
                    <xdr:colOff>590550</xdr:colOff>
                    <xdr:row>10</xdr:row>
                    <xdr:rowOff>161925</xdr:rowOff>
                  </from>
                  <to>
                    <xdr:col>5</xdr:col>
                    <xdr:colOff>1524000</xdr:colOff>
                    <xdr:row>12</xdr:row>
                    <xdr:rowOff>104775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xml><?xml version="1.0" encoding="utf-8"?>
<ds:datastoreItem xmlns:ds="http://schemas.openxmlformats.org/officeDocument/2006/customXml" ds:itemID="{FF3EB6FA-1B72-499C-8123-21D334165664}">
  <ds:schemaRefs>
    <ds:schemaRef ds:uri="http://schemas.microsoft.com/sharepoint/v3/contenttype/forms"/>
  </ds:schemaRefs>
</ds:datastoreItem>
</file>

<file path=customXml/itemProps2.xml><?xml version="1.0" encoding="utf-8"?>
<ds:datastoreItem xmlns:ds="http://schemas.openxmlformats.org/officeDocument/2006/customXml" ds:itemID="{5377CBBE-FE5A-411F-9EE5-8AF1F5037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33B325-07A8-4CDB-B4B1-FD149C1A51AB}">
  <ds:schemaRefs>
    <ds:schemaRef ds:uri="http://schemas.openxmlformats.org/package/2006/metadata/core-properties"/>
    <ds:schemaRef ds:uri="16c05727-aa75-4e4a-9b5f-8a80a1165891"/>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230e9df3-be65-4c73-a93b-d1236ebd677e"/>
    <ds:schemaRef ds:uri="http://schemas.microsoft.com/office/infopath/2007/PartnerControls"/>
    <ds:schemaRef ds:uri="71af3243-3dd4-4a8d-8c0d-dd76da1f02a5"/>
    <ds:schemaRef ds:uri="http://schemas.microsoft.com/sharepoint/v3"/>
    <ds:schemaRef ds:uri="http://purl.org/dc/dcmityp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TM16410113</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Begroting - Overzicht</vt:lpstr>
      <vt:lpstr>Personeel en Materiaal Inhollan</vt:lpstr>
      <vt:lpstr>Personeel en Materiaal Partners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Vardy, Alistair</dc:creator>
  <cp:lastModifiedBy>Vardy, Alistair</cp:lastModifiedBy>
  <dcterms:created xsi:type="dcterms:W3CDTF">2023-08-15T09:55:05Z</dcterms:created>
  <dcterms:modified xsi:type="dcterms:W3CDTF">2024-09-06T09:43:43Z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